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D:\RP Policies and documents\OLG consult\SoC update\"/>
    </mc:Choice>
  </mc:AlternateContent>
  <xr:revisionPtr revIDLastSave="0" documentId="13_ncr:1_{14B7CB8A-CBEC-4D49-BEEE-72C9EF4ECEEF}" xr6:coauthVersionLast="47" xr6:coauthVersionMax="47" xr10:uidLastSave="{00000000-0000-0000-0000-000000000000}"/>
  <workbookProtection workbookAlgorithmName="SHA-512" workbookHashValue="t2XgJYzDN/64sgsBjlpaaLjj/Vx4ZkVMH5fCwgZzyY4c4WApAlluoHM8GjVvmnsoTdw0Mm4PG3aiEvBOFYO8yA==" workbookSaltValue="6CdAIarbBoP4Cvyt5lViPQ==" workbookSpinCount="100000" lockStructure="1"/>
  <bookViews>
    <workbookView xWindow="1500" yWindow="-120" windowWidth="27420" windowHeight="16440" tabRatio="935" xr2:uid="{00000000-000D-0000-FFFF-FFFF00000000}"/>
  </bookViews>
  <sheets>
    <sheet name="Identification" sheetId="1" r:id="rId1"/>
    <sheet name="General Notes" sheetId="2" r:id="rId2"/>
    <sheet name="Calculation" sheetId="22" r:id="rId3"/>
    <sheet name="Land Valuations" sheetId="3" r:id="rId4"/>
    <sheet name="Land Valuation - Notes" sheetId="4" r:id="rId5"/>
    <sheet name="Previous Year - NGI" sheetId="5" r:id="rId6"/>
    <sheet name="Previous Year - NGI - Notes" sheetId="6" r:id="rId7"/>
    <sheet name="Current Year Yield" sheetId="7" r:id="rId8"/>
    <sheet name="Current Year Yield - Notes" sheetId="25" r:id="rId9"/>
    <sheet name="Valuation Reductions" sheetId="11" r:id="rId10"/>
    <sheet name="Valuation Reductions - Notes" sheetId="12" r:id="rId11"/>
    <sheet name="Conservation Agreements" sheetId="13" r:id="rId12"/>
    <sheet name="Conservation Agreements - Notes" sheetId="14" r:id="rId13"/>
    <sheet name="Catch Ups" sheetId="33" r:id="rId14"/>
    <sheet name="Catch Ups - Notes" sheetId="38" r:id="rId15"/>
    <sheet name="Permissible Income" sheetId="35" r:id="rId16"/>
    <sheet name="Permissible Income - Notes" sheetId="36" r:id="rId17"/>
    <sheet name="Total Available" sheetId="37" r:id="rId18"/>
    <sheet name="REVISED DATA - 2000 Data" sheetId="23" state="hidden" r:id="rId19"/>
    <sheet name="S8 Examlples" sheetId="28" state="hidden" r:id="rId20"/>
    <sheet name="Fin Statement Report" sheetId="32" r:id="rId21"/>
    <sheet name="Fin Statement Report - Notes" sheetId="34" r:id="rId22"/>
    <sheet name="Checklist" sheetId="27" r:id="rId23"/>
  </sheets>
  <definedNames>
    <definedName name="_xlnm._FilterDatabase" localSheetId="5" hidden="1">'Previous Year - NGI'!$A$158:$A$161</definedName>
    <definedName name="_xlnm.Print_Titles" localSheetId="18">'REVISED DATA - 2000 Data'!$1:$4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32" l="1"/>
  <c r="F13" i="32" s="1"/>
  <c r="F14" i="32"/>
  <c r="E14" i="32"/>
  <c r="F19" i="32"/>
  <c r="F21" i="32"/>
  <c r="F23" i="32"/>
  <c r="F24" i="32"/>
  <c r="F25" i="32"/>
  <c r="F29" i="32"/>
  <c r="F32" i="32"/>
  <c r="F27" i="32" l="1"/>
  <c r="F30" i="32" s="1"/>
  <c r="F34" i="32" s="1"/>
  <c r="G16" i="13" l="1"/>
  <c r="H16" i="13"/>
  <c r="I16" i="13"/>
  <c r="G17" i="13"/>
  <c r="H17" i="13"/>
  <c r="I17" i="13"/>
  <c r="G18" i="13"/>
  <c r="I18" i="13" s="1"/>
  <c r="H18" i="13"/>
  <c r="G19" i="13"/>
  <c r="H19" i="13"/>
  <c r="I19" i="13"/>
  <c r="G20" i="13"/>
  <c r="H20" i="13"/>
  <c r="I20" i="13"/>
  <c r="G21" i="13"/>
  <c r="H21" i="13"/>
  <c r="I21" i="13"/>
  <c r="G22" i="13"/>
  <c r="I22" i="13" s="1"/>
  <c r="H22" i="13"/>
  <c r="G23" i="13"/>
  <c r="H23" i="13"/>
  <c r="I23" i="13"/>
  <c r="G24" i="13"/>
  <c r="H24" i="13"/>
  <c r="I24" i="13"/>
  <c r="G25" i="13"/>
  <c r="H25" i="13"/>
  <c r="I25" i="13"/>
  <c r="G26" i="13"/>
  <c r="I26" i="13" s="1"/>
  <c r="H26" i="13"/>
  <c r="G27" i="13"/>
  <c r="H27" i="13"/>
  <c r="I27" i="13"/>
  <c r="G28" i="13"/>
  <c r="H28" i="13"/>
  <c r="I28" i="13"/>
  <c r="G29" i="13"/>
  <c r="H29" i="13"/>
  <c r="I29" i="13"/>
  <c r="G30" i="13"/>
  <c r="I30" i="13" s="1"/>
  <c r="H30" i="13"/>
  <c r="G31" i="13"/>
  <c r="H31" i="13"/>
  <c r="I31" i="13"/>
  <c r="G32" i="13"/>
  <c r="H32" i="13"/>
  <c r="I32" i="13"/>
  <c r="G33" i="13"/>
  <c r="H33" i="13"/>
  <c r="I33" i="13"/>
  <c r="G34" i="13"/>
  <c r="I34" i="13" s="1"/>
  <c r="H34" i="13"/>
  <c r="G35" i="13"/>
  <c r="H35" i="13"/>
  <c r="I35" i="13"/>
  <c r="G36" i="13"/>
  <c r="H36" i="13"/>
  <c r="I36" i="13"/>
  <c r="G37" i="13"/>
  <c r="H37" i="13"/>
  <c r="I37" i="13"/>
  <c r="G38" i="13"/>
  <c r="I38" i="13" s="1"/>
  <c r="H38" i="13"/>
  <c r="G39" i="13"/>
  <c r="H39" i="13"/>
  <c r="I39" i="13"/>
  <c r="G40" i="13"/>
  <c r="H40" i="13"/>
  <c r="I40" i="13"/>
  <c r="G41" i="13"/>
  <c r="H41" i="13"/>
  <c r="I41" i="13"/>
  <c r="G42" i="13"/>
  <c r="I42" i="13" s="1"/>
  <c r="H42" i="13"/>
  <c r="G43" i="13"/>
  <c r="H43" i="13"/>
  <c r="I43" i="13"/>
  <c r="G44" i="13"/>
  <c r="H44" i="13"/>
  <c r="I44" i="13"/>
  <c r="G45" i="13"/>
  <c r="H45" i="13"/>
  <c r="I45" i="13"/>
  <c r="G46" i="13"/>
  <c r="I46" i="13" s="1"/>
  <c r="H46" i="13"/>
  <c r="G47" i="13"/>
  <c r="H47" i="13"/>
  <c r="I47" i="13"/>
  <c r="G48" i="13"/>
  <c r="H48" i="13"/>
  <c r="I48" i="13"/>
  <c r="G49" i="13"/>
  <c r="H49" i="13"/>
  <c r="I49" i="13"/>
  <c r="G50" i="13"/>
  <c r="I50" i="13" s="1"/>
  <c r="H50" i="13"/>
  <c r="G51" i="13"/>
  <c r="H51" i="13"/>
  <c r="I51" i="13"/>
  <c r="G52" i="13"/>
  <c r="H52" i="13"/>
  <c r="I52" i="13"/>
  <c r="G53" i="13"/>
  <c r="H53" i="13"/>
  <c r="I53" i="13"/>
  <c r="G54" i="13"/>
  <c r="I54" i="13" s="1"/>
  <c r="H54" i="13"/>
  <c r="G55" i="13"/>
  <c r="H55" i="13"/>
  <c r="I55" i="13"/>
  <c r="G56" i="13"/>
  <c r="H56" i="13"/>
  <c r="I56" i="13"/>
  <c r="G57" i="13"/>
  <c r="H57" i="13"/>
  <c r="I57" i="13"/>
  <c r="G58" i="13"/>
  <c r="I58" i="13" s="1"/>
  <c r="H58" i="13"/>
  <c r="G59" i="13"/>
  <c r="H59" i="13"/>
  <c r="I59" i="13"/>
  <c r="G60" i="13"/>
  <c r="H60" i="13"/>
  <c r="I60" i="13"/>
  <c r="C6" i="33"/>
  <c r="C7" i="33"/>
  <c r="C8" i="33"/>
  <c r="C9" i="33"/>
  <c r="C10" i="33"/>
  <c r="C11" i="33"/>
  <c r="C12" i="33"/>
  <c r="C13" i="33"/>
  <c r="C14" i="33"/>
  <c r="E5" i="33"/>
  <c r="D6" i="33"/>
  <c r="D7" i="33"/>
  <c r="D8" i="33"/>
  <c r="D9" i="33"/>
  <c r="D10" i="33"/>
  <c r="D11" i="33"/>
  <c r="D12" i="33"/>
  <c r="D13" i="33"/>
  <c r="D14" i="33"/>
  <c r="D5" i="33"/>
  <c r="C5" i="33"/>
  <c r="G17" i="22"/>
  <c r="D17" i="33" l="1"/>
  <c r="F17" i="33"/>
  <c r="I11" i="35"/>
  <c r="F17" i="32"/>
  <c r="E6" i="33"/>
  <c r="E7" i="33"/>
  <c r="E8" i="33"/>
  <c r="E9" i="33"/>
  <c r="E11" i="33"/>
  <c r="E12" i="33"/>
  <c r="E13" i="33"/>
  <c r="E14" i="33"/>
  <c r="T6" i="22" l="1"/>
  <c r="R6" i="22"/>
  <c r="N6" i="22" l="1"/>
  <c r="S6" i="22" s="1"/>
  <c r="B3" i="37"/>
  <c r="E6" i="22" l="1"/>
  <c r="I22" i="35" s="1"/>
  <c r="L17" i="22" s="1"/>
  <c r="C6" i="22"/>
  <c r="I18" i="35" s="1"/>
  <c r="D6" i="22"/>
  <c r="I20" i="35" s="1"/>
  <c r="K17" i="22" s="1"/>
  <c r="J17" i="22" l="1"/>
  <c r="M17" i="22" s="1"/>
  <c r="L13" i="37"/>
  <c r="C3" i="35" l="1"/>
  <c r="C17" i="22" l="1"/>
  <c r="B2" i="33" l="1"/>
  <c r="L116" i="7" l="1"/>
  <c r="L117" i="7"/>
  <c r="L118" i="7"/>
  <c r="J12" i="11"/>
  <c r="K12" i="11"/>
  <c r="L12" i="11"/>
  <c r="J13" i="11"/>
  <c r="K13" i="11"/>
  <c r="L13" i="11"/>
  <c r="J14" i="11"/>
  <c r="K14" i="11"/>
  <c r="L14" i="11"/>
  <c r="J15" i="11"/>
  <c r="K15" i="11"/>
  <c r="L15" i="11"/>
  <c r="J16" i="11"/>
  <c r="K16" i="11"/>
  <c r="L16" i="11"/>
  <c r="J17" i="11"/>
  <c r="K17" i="11"/>
  <c r="L17" i="11"/>
  <c r="J18" i="11"/>
  <c r="K18" i="11"/>
  <c r="L18" i="11"/>
  <c r="J19" i="11"/>
  <c r="K19" i="11"/>
  <c r="L19" i="11"/>
  <c r="J20" i="11"/>
  <c r="K20" i="11"/>
  <c r="L20" i="11"/>
  <c r="J21" i="11"/>
  <c r="K21" i="11"/>
  <c r="L21" i="11"/>
  <c r="J22" i="11"/>
  <c r="K22" i="11"/>
  <c r="L22" i="11"/>
  <c r="J23" i="11"/>
  <c r="K23" i="11"/>
  <c r="L23" i="11"/>
  <c r="J24" i="11"/>
  <c r="K24" i="11"/>
  <c r="L24" i="11"/>
  <c r="J25" i="11"/>
  <c r="K25" i="11"/>
  <c r="L25" i="11"/>
  <c r="J26" i="11"/>
  <c r="K26" i="11"/>
  <c r="L26" i="11"/>
  <c r="J27" i="11"/>
  <c r="K27" i="11"/>
  <c r="L27" i="11"/>
  <c r="J28" i="11"/>
  <c r="K28" i="11"/>
  <c r="L28" i="11"/>
  <c r="J29" i="11"/>
  <c r="K29" i="11"/>
  <c r="L29" i="11"/>
  <c r="J30" i="11"/>
  <c r="K30" i="11"/>
  <c r="L30" i="11"/>
  <c r="J31" i="11"/>
  <c r="K31" i="11"/>
  <c r="L31" i="11"/>
  <c r="J32" i="11"/>
  <c r="K32" i="11"/>
  <c r="L32" i="11"/>
  <c r="J33" i="11"/>
  <c r="K33" i="11"/>
  <c r="L33" i="11"/>
  <c r="J34" i="11"/>
  <c r="K34" i="11"/>
  <c r="L34" i="11"/>
  <c r="J35" i="11"/>
  <c r="K35" i="11"/>
  <c r="L35" i="11"/>
  <c r="J36" i="11"/>
  <c r="K36" i="11"/>
  <c r="L36" i="11"/>
  <c r="J37" i="11"/>
  <c r="K37" i="11"/>
  <c r="L37" i="11"/>
  <c r="J38" i="11"/>
  <c r="K38" i="11"/>
  <c r="L38" i="11"/>
  <c r="J39" i="11"/>
  <c r="K39" i="11"/>
  <c r="L39" i="11"/>
  <c r="J40" i="11"/>
  <c r="K40" i="11"/>
  <c r="L40" i="11"/>
  <c r="J41" i="11"/>
  <c r="K41" i="11"/>
  <c r="L41" i="11"/>
  <c r="J42" i="11"/>
  <c r="K42" i="11"/>
  <c r="L42" i="11"/>
  <c r="J43" i="11"/>
  <c r="K43" i="11"/>
  <c r="L43" i="11"/>
  <c r="J44" i="11"/>
  <c r="K44" i="11"/>
  <c r="L44" i="11"/>
  <c r="J45" i="11"/>
  <c r="K45" i="11"/>
  <c r="L45" i="11"/>
  <c r="J46" i="11"/>
  <c r="K46" i="11"/>
  <c r="L46" i="11"/>
  <c r="J47" i="11"/>
  <c r="K47" i="11"/>
  <c r="L47" i="11"/>
  <c r="J48" i="11"/>
  <c r="K48" i="11"/>
  <c r="L48" i="11"/>
  <c r="J49" i="11"/>
  <c r="K49" i="11"/>
  <c r="L49" i="11"/>
  <c r="J50" i="11"/>
  <c r="K50" i="11"/>
  <c r="L50" i="11"/>
  <c r="J51" i="11"/>
  <c r="K51" i="11"/>
  <c r="L51" i="11"/>
  <c r="J52" i="11"/>
  <c r="K52" i="11"/>
  <c r="L52" i="11"/>
  <c r="J53" i="11"/>
  <c r="K53" i="11"/>
  <c r="L53" i="11"/>
  <c r="J54" i="11"/>
  <c r="K54" i="11"/>
  <c r="L54" i="11"/>
  <c r="J55" i="11"/>
  <c r="K55" i="11"/>
  <c r="L55" i="11"/>
  <c r="J56" i="11"/>
  <c r="K56" i="11"/>
  <c r="L56" i="11"/>
  <c r="J57" i="11"/>
  <c r="K57" i="11"/>
  <c r="L57" i="11"/>
  <c r="J58" i="11"/>
  <c r="K58" i="11"/>
  <c r="L58" i="11"/>
  <c r="J59" i="11"/>
  <c r="K59" i="11"/>
  <c r="L59" i="11"/>
  <c r="J60" i="11"/>
  <c r="K60" i="11"/>
  <c r="L60" i="11"/>
  <c r="J61" i="11"/>
  <c r="K61" i="11"/>
  <c r="L61" i="11"/>
  <c r="J62" i="11"/>
  <c r="K62" i="11"/>
  <c r="L62" i="11"/>
  <c r="J63" i="11"/>
  <c r="K63" i="11"/>
  <c r="L63" i="11"/>
  <c r="J64" i="11"/>
  <c r="K64" i="11"/>
  <c r="L64" i="11"/>
  <c r="J65" i="11"/>
  <c r="K65" i="11"/>
  <c r="L65" i="11"/>
  <c r="J66" i="11"/>
  <c r="K66" i="11"/>
  <c r="L66" i="11"/>
  <c r="J67" i="11"/>
  <c r="K67" i="11"/>
  <c r="L67" i="11"/>
  <c r="J68" i="11"/>
  <c r="K68" i="11"/>
  <c r="L68" i="11"/>
  <c r="J69" i="11"/>
  <c r="K69" i="11"/>
  <c r="L69" i="11"/>
  <c r="J70" i="11"/>
  <c r="K70" i="11"/>
  <c r="L70" i="11"/>
  <c r="J71" i="11"/>
  <c r="K71" i="11"/>
  <c r="L71" i="11"/>
  <c r="J72" i="11"/>
  <c r="K72" i="11"/>
  <c r="L72" i="11"/>
  <c r="J73" i="11"/>
  <c r="K73" i="11"/>
  <c r="L73" i="11"/>
  <c r="J74" i="11"/>
  <c r="K74" i="11"/>
  <c r="L74" i="11"/>
  <c r="J75" i="11"/>
  <c r="K75" i="11"/>
  <c r="L75" i="11"/>
  <c r="J76" i="11"/>
  <c r="K76" i="11"/>
  <c r="L76" i="11"/>
  <c r="J77" i="11"/>
  <c r="K77" i="11"/>
  <c r="L77" i="11"/>
  <c r="J78" i="11"/>
  <c r="K78" i="11"/>
  <c r="L78" i="11"/>
  <c r="J79" i="11"/>
  <c r="K79" i="11"/>
  <c r="L79" i="11"/>
  <c r="J80" i="11"/>
  <c r="K80" i="11"/>
  <c r="L80" i="11"/>
  <c r="J81" i="11"/>
  <c r="K81" i="11"/>
  <c r="L81" i="11"/>
  <c r="J82" i="11"/>
  <c r="K82" i="11"/>
  <c r="L82" i="11"/>
  <c r="J83" i="11"/>
  <c r="K83" i="11"/>
  <c r="L83" i="11"/>
  <c r="J84" i="11"/>
  <c r="K84" i="11"/>
  <c r="L84" i="11"/>
  <c r="J85" i="11"/>
  <c r="K85" i="11"/>
  <c r="L85" i="11"/>
  <c r="J86" i="11"/>
  <c r="K86" i="11"/>
  <c r="L86" i="11"/>
  <c r="J87" i="11"/>
  <c r="K87" i="11"/>
  <c r="L87" i="11"/>
  <c r="J88" i="11"/>
  <c r="K88" i="11"/>
  <c r="L88" i="11"/>
  <c r="J89" i="11"/>
  <c r="K89" i="11"/>
  <c r="L89" i="11"/>
  <c r="J90" i="11"/>
  <c r="K90" i="11"/>
  <c r="L90" i="11"/>
  <c r="J91" i="11"/>
  <c r="K91" i="11"/>
  <c r="L91" i="11"/>
  <c r="J92" i="11"/>
  <c r="K92" i="11"/>
  <c r="L92" i="11"/>
  <c r="J93" i="11"/>
  <c r="K93" i="11"/>
  <c r="L93" i="11"/>
  <c r="J94" i="11"/>
  <c r="K94" i="11"/>
  <c r="L94" i="11"/>
  <c r="J95" i="11"/>
  <c r="K95" i="11"/>
  <c r="L95" i="11"/>
  <c r="J96" i="11"/>
  <c r="K96" i="11"/>
  <c r="L96" i="11"/>
  <c r="J97" i="11"/>
  <c r="K97" i="11"/>
  <c r="L97" i="11"/>
  <c r="J98" i="11"/>
  <c r="K98" i="11"/>
  <c r="L98" i="11"/>
  <c r="J99" i="11"/>
  <c r="K99" i="11"/>
  <c r="L99" i="11"/>
  <c r="J100" i="11"/>
  <c r="K100" i="11"/>
  <c r="L100" i="11"/>
  <c r="J101" i="11"/>
  <c r="K101" i="11"/>
  <c r="L101" i="11"/>
  <c r="J102" i="11"/>
  <c r="K102" i="11"/>
  <c r="L102" i="11"/>
  <c r="J103" i="11"/>
  <c r="K103" i="11"/>
  <c r="L103" i="11"/>
  <c r="J104" i="11"/>
  <c r="K104" i="11"/>
  <c r="L104" i="11"/>
  <c r="J105" i="11"/>
  <c r="K105" i="11"/>
  <c r="L105" i="11"/>
  <c r="J106" i="11"/>
  <c r="K106" i="11"/>
  <c r="L106" i="11"/>
  <c r="J107" i="11"/>
  <c r="K107" i="11"/>
  <c r="L107" i="11"/>
  <c r="J108" i="11"/>
  <c r="K108" i="11"/>
  <c r="L108" i="11"/>
  <c r="J109" i="11"/>
  <c r="K109" i="11"/>
  <c r="L109" i="11"/>
  <c r="J110" i="11"/>
  <c r="K110" i="11"/>
  <c r="L110" i="11"/>
  <c r="J111" i="11"/>
  <c r="K111" i="11"/>
  <c r="L111" i="11"/>
  <c r="J112" i="11"/>
  <c r="K112" i="11"/>
  <c r="L112" i="11"/>
  <c r="J113" i="11"/>
  <c r="K113" i="11"/>
  <c r="L113" i="11"/>
  <c r="J114" i="11"/>
  <c r="K114" i="11"/>
  <c r="L114" i="11"/>
  <c r="J115" i="11"/>
  <c r="K115" i="11"/>
  <c r="L115" i="11"/>
  <c r="J116" i="11"/>
  <c r="K116" i="11"/>
  <c r="L116" i="11"/>
  <c r="J117" i="11"/>
  <c r="K117" i="11"/>
  <c r="L117" i="11"/>
  <c r="J118" i="11"/>
  <c r="K118" i="11"/>
  <c r="L118" i="11"/>
  <c r="J119" i="11"/>
  <c r="K119" i="11"/>
  <c r="L119" i="11"/>
  <c r="J120" i="11"/>
  <c r="K120" i="11"/>
  <c r="L120" i="11"/>
  <c r="J121" i="11"/>
  <c r="K121" i="11"/>
  <c r="L121" i="11"/>
  <c r="J122" i="11"/>
  <c r="K122" i="11"/>
  <c r="L122" i="11"/>
  <c r="J123" i="11"/>
  <c r="K123" i="11"/>
  <c r="L123" i="11"/>
  <c r="J124" i="11"/>
  <c r="K124" i="11"/>
  <c r="L124" i="11"/>
  <c r="J125" i="11"/>
  <c r="K125" i="11"/>
  <c r="L125" i="11"/>
  <c r="J126" i="11"/>
  <c r="K126" i="11"/>
  <c r="L126" i="11"/>
  <c r="J127" i="11"/>
  <c r="K127" i="11"/>
  <c r="L127" i="11"/>
  <c r="J128" i="11"/>
  <c r="K128" i="11"/>
  <c r="L128" i="11"/>
  <c r="J129" i="11"/>
  <c r="K129" i="11"/>
  <c r="L129" i="11"/>
  <c r="J130" i="11"/>
  <c r="K130" i="11"/>
  <c r="L130" i="11"/>
  <c r="J131" i="11"/>
  <c r="K131" i="11"/>
  <c r="L131" i="11"/>
  <c r="J132" i="11"/>
  <c r="K132" i="11"/>
  <c r="L132" i="11"/>
  <c r="J133" i="11"/>
  <c r="K133" i="11"/>
  <c r="L133" i="11"/>
  <c r="J134" i="11"/>
  <c r="K134" i="11"/>
  <c r="L134" i="11"/>
  <c r="J135" i="11"/>
  <c r="K135" i="11"/>
  <c r="L135" i="11"/>
  <c r="J136" i="11"/>
  <c r="K136" i="11"/>
  <c r="L136" i="11"/>
  <c r="J137" i="11"/>
  <c r="K137" i="11"/>
  <c r="L137" i="11"/>
  <c r="J138" i="11"/>
  <c r="K138" i="11"/>
  <c r="L138" i="11"/>
  <c r="J139" i="11"/>
  <c r="K139" i="11"/>
  <c r="L139" i="11"/>
  <c r="J140" i="11"/>
  <c r="K140" i="11"/>
  <c r="L140" i="11"/>
  <c r="J141" i="11"/>
  <c r="K141" i="11"/>
  <c r="L141" i="11"/>
  <c r="J142" i="11"/>
  <c r="K142" i="11"/>
  <c r="L142" i="11"/>
  <c r="J143" i="11"/>
  <c r="K143" i="11"/>
  <c r="L143" i="11"/>
  <c r="J144" i="11"/>
  <c r="K144" i="11"/>
  <c r="L144" i="11"/>
  <c r="J145" i="11"/>
  <c r="K145" i="11"/>
  <c r="L145" i="11"/>
  <c r="J146" i="11"/>
  <c r="K146" i="11"/>
  <c r="L146" i="11"/>
  <c r="J147" i="11"/>
  <c r="K147" i="11"/>
  <c r="L147" i="11"/>
  <c r="J148" i="11"/>
  <c r="K148" i="11"/>
  <c r="L148" i="11"/>
  <c r="J149" i="11"/>
  <c r="K149" i="11"/>
  <c r="L149" i="11"/>
  <c r="J150" i="11"/>
  <c r="K150" i="11"/>
  <c r="L150" i="11"/>
  <c r="J151" i="11"/>
  <c r="K151" i="11"/>
  <c r="L151" i="11"/>
  <c r="J152" i="11"/>
  <c r="K152" i="11"/>
  <c r="L152" i="11"/>
  <c r="J153" i="11"/>
  <c r="K153" i="11"/>
  <c r="L153" i="11"/>
  <c r="J154" i="11"/>
  <c r="K154" i="11"/>
  <c r="L154" i="11"/>
  <c r="J155" i="11"/>
  <c r="K155" i="11"/>
  <c r="L155" i="11"/>
  <c r="J156" i="11"/>
  <c r="K156" i="11"/>
  <c r="L156" i="11"/>
  <c r="J157" i="11"/>
  <c r="K157" i="11"/>
  <c r="L157" i="11"/>
  <c r="J158" i="11"/>
  <c r="K158" i="11"/>
  <c r="L158" i="11"/>
  <c r="J159" i="11"/>
  <c r="K159" i="11"/>
  <c r="L159" i="11"/>
  <c r="J160" i="11"/>
  <c r="K160" i="11"/>
  <c r="L160" i="11"/>
  <c r="J161" i="11"/>
  <c r="K161" i="11"/>
  <c r="L161" i="11"/>
  <c r="J162" i="11"/>
  <c r="K162" i="11"/>
  <c r="L162" i="11"/>
  <c r="J163" i="11"/>
  <c r="K163" i="11"/>
  <c r="L163" i="11"/>
  <c r="J164" i="11"/>
  <c r="K164" i="11"/>
  <c r="L164" i="11"/>
  <c r="J165" i="11"/>
  <c r="K165" i="11"/>
  <c r="L165" i="11"/>
  <c r="J166" i="11"/>
  <c r="K166" i="11"/>
  <c r="L166" i="11"/>
  <c r="J167" i="11"/>
  <c r="K167" i="11"/>
  <c r="L167" i="11"/>
  <c r="J168" i="11"/>
  <c r="K168" i="11"/>
  <c r="L168" i="11"/>
  <c r="J169" i="11"/>
  <c r="K169" i="11"/>
  <c r="L169" i="11"/>
  <c r="J170" i="11"/>
  <c r="K170" i="11"/>
  <c r="L170" i="11"/>
  <c r="J171" i="11"/>
  <c r="K171" i="11"/>
  <c r="L171" i="11"/>
  <c r="J172" i="11"/>
  <c r="K172" i="11"/>
  <c r="L172" i="11"/>
  <c r="J173" i="11"/>
  <c r="K173" i="11"/>
  <c r="L173" i="11"/>
  <c r="J174" i="11"/>
  <c r="K174" i="11"/>
  <c r="L174" i="11"/>
  <c r="J175" i="11"/>
  <c r="K175" i="11"/>
  <c r="L175" i="11"/>
  <c r="J176" i="11"/>
  <c r="K176" i="11"/>
  <c r="L176" i="11"/>
  <c r="J177" i="11"/>
  <c r="K177" i="11"/>
  <c r="L177" i="11"/>
  <c r="J178" i="11"/>
  <c r="K178" i="11"/>
  <c r="L178" i="11"/>
  <c r="J179" i="11"/>
  <c r="K179" i="11"/>
  <c r="L179" i="11"/>
  <c r="J180" i="11"/>
  <c r="K180" i="11"/>
  <c r="L180" i="11"/>
  <c r="J181" i="11"/>
  <c r="K181" i="11"/>
  <c r="L181" i="11"/>
  <c r="J182" i="11"/>
  <c r="K182" i="11"/>
  <c r="L182" i="11"/>
  <c r="J183" i="11"/>
  <c r="K183" i="11"/>
  <c r="L183" i="11"/>
  <c r="J184" i="11"/>
  <c r="K184" i="11"/>
  <c r="L184" i="11"/>
  <c r="J185" i="11"/>
  <c r="K185" i="11"/>
  <c r="L185" i="11"/>
  <c r="D7" i="7" l="1"/>
  <c r="D63" i="7" l="1"/>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10" i="13"/>
  <c r="H10" i="13"/>
  <c r="G11" i="13"/>
  <c r="H11" i="13"/>
  <c r="G12" i="13"/>
  <c r="H12" i="13"/>
  <c r="G13" i="13"/>
  <c r="H13" i="13"/>
  <c r="I13" i="13" s="1"/>
  <c r="G14" i="13"/>
  <c r="I14" i="13" s="1"/>
  <c r="H14" i="13"/>
  <c r="G15" i="13"/>
  <c r="H15" i="13"/>
  <c r="I12" i="13" l="1"/>
  <c r="I10" i="13"/>
  <c r="I15" i="13"/>
  <c r="I11" i="13"/>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C186" i="11" l="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M17" i="11"/>
  <c r="M18" i="11"/>
  <c r="O18" i="11" s="1"/>
  <c r="M19" i="11"/>
  <c r="M20" i="11"/>
  <c r="O20" i="11" s="1"/>
  <c r="M21" i="11"/>
  <c r="O21" i="11" s="1"/>
  <c r="M22" i="11"/>
  <c r="O22" i="11" s="1"/>
  <c r="M23" i="11"/>
  <c r="M24" i="11"/>
  <c r="O24" i="11" s="1"/>
  <c r="M25" i="11"/>
  <c r="M26" i="11"/>
  <c r="O26" i="11" s="1"/>
  <c r="M27" i="11"/>
  <c r="M28" i="11"/>
  <c r="O28" i="11" s="1"/>
  <c r="M29" i="11"/>
  <c r="M30" i="11"/>
  <c r="O30" i="11" s="1"/>
  <c r="M31" i="11"/>
  <c r="M32" i="11"/>
  <c r="O32" i="11" s="1"/>
  <c r="M33" i="11"/>
  <c r="M34" i="11"/>
  <c r="O34" i="11" s="1"/>
  <c r="M35" i="11"/>
  <c r="M36" i="11"/>
  <c r="O36" i="11" s="1"/>
  <c r="M37" i="11"/>
  <c r="M38" i="11"/>
  <c r="O38" i="11" s="1"/>
  <c r="M39" i="11"/>
  <c r="M40" i="11"/>
  <c r="O40" i="11" s="1"/>
  <c r="M41" i="11"/>
  <c r="M42" i="11"/>
  <c r="O42" i="11" s="1"/>
  <c r="M43" i="11"/>
  <c r="M44" i="11"/>
  <c r="O44" i="11" s="1"/>
  <c r="M45" i="11"/>
  <c r="M46" i="11"/>
  <c r="O46" i="11" s="1"/>
  <c r="M47" i="11"/>
  <c r="M48" i="11"/>
  <c r="O48" i="11" s="1"/>
  <c r="M49" i="11"/>
  <c r="M50" i="11"/>
  <c r="O50" i="11" s="1"/>
  <c r="M51" i="11"/>
  <c r="M52" i="11"/>
  <c r="O52" i="11" s="1"/>
  <c r="M53" i="11"/>
  <c r="M54" i="11"/>
  <c r="O54" i="11" s="1"/>
  <c r="M55" i="11"/>
  <c r="M56" i="11"/>
  <c r="O56" i="11" s="1"/>
  <c r="M57" i="11"/>
  <c r="M58" i="11"/>
  <c r="O58" i="11" s="1"/>
  <c r="M59" i="11"/>
  <c r="M60" i="11"/>
  <c r="O60" i="11" s="1"/>
  <c r="M61" i="11"/>
  <c r="M62" i="11"/>
  <c r="O62" i="11" s="1"/>
  <c r="M63" i="11"/>
  <c r="M64" i="11"/>
  <c r="O64" i="11" s="1"/>
  <c r="M65" i="11"/>
  <c r="M66" i="11"/>
  <c r="O66" i="11" s="1"/>
  <c r="M67" i="11"/>
  <c r="M68" i="11"/>
  <c r="O68" i="11" s="1"/>
  <c r="M69" i="11"/>
  <c r="M70" i="11"/>
  <c r="O70" i="11" s="1"/>
  <c r="M71" i="11"/>
  <c r="M72" i="11"/>
  <c r="O72" i="11" s="1"/>
  <c r="M73" i="11"/>
  <c r="M74" i="11"/>
  <c r="O74" i="11" s="1"/>
  <c r="M75" i="11"/>
  <c r="M76" i="11"/>
  <c r="O76" i="11" s="1"/>
  <c r="M77" i="11"/>
  <c r="M78" i="11"/>
  <c r="O78" i="11" s="1"/>
  <c r="M79" i="11"/>
  <c r="M80" i="11"/>
  <c r="O80" i="11" s="1"/>
  <c r="M81" i="11"/>
  <c r="M82" i="11"/>
  <c r="O82" i="11" s="1"/>
  <c r="M83" i="11"/>
  <c r="M84" i="11"/>
  <c r="O84" i="11" s="1"/>
  <c r="M85" i="11"/>
  <c r="M86" i="11"/>
  <c r="M87" i="11"/>
  <c r="O87" i="11" s="1"/>
  <c r="M88" i="11"/>
  <c r="M89" i="11"/>
  <c r="O89" i="11" s="1"/>
  <c r="M90" i="11"/>
  <c r="M91" i="11"/>
  <c r="O91" i="11" s="1"/>
  <c r="M92" i="11"/>
  <c r="M93" i="11"/>
  <c r="O93" i="11" s="1"/>
  <c r="M94" i="11"/>
  <c r="M95" i="11"/>
  <c r="O95" i="11" s="1"/>
  <c r="M96" i="11"/>
  <c r="M97" i="11"/>
  <c r="O97" i="11" s="1"/>
  <c r="M98" i="11"/>
  <c r="M99" i="11"/>
  <c r="O99" i="11" s="1"/>
  <c r="M100" i="11"/>
  <c r="M101" i="11"/>
  <c r="O101" i="11" s="1"/>
  <c r="M102" i="11"/>
  <c r="M103" i="11"/>
  <c r="O103" i="11" s="1"/>
  <c r="M104" i="11"/>
  <c r="M105" i="11"/>
  <c r="O105" i="11" s="1"/>
  <c r="M106" i="11"/>
  <c r="M107" i="11"/>
  <c r="O107" i="11" s="1"/>
  <c r="M108" i="11"/>
  <c r="M109" i="11"/>
  <c r="O109" i="11" s="1"/>
  <c r="M110" i="11"/>
  <c r="M111" i="11"/>
  <c r="O111" i="11" s="1"/>
  <c r="M112" i="11"/>
  <c r="M113" i="11"/>
  <c r="O113" i="11" s="1"/>
  <c r="M114" i="11"/>
  <c r="M115" i="11"/>
  <c r="O115" i="11" s="1"/>
  <c r="M116" i="11"/>
  <c r="M117" i="11"/>
  <c r="O117" i="11" s="1"/>
  <c r="M118" i="11"/>
  <c r="M119" i="11"/>
  <c r="O119" i="11" s="1"/>
  <c r="M120" i="11"/>
  <c r="M121" i="11"/>
  <c r="O121" i="11" s="1"/>
  <c r="M122" i="11"/>
  <c r="M123" i="11"/>
  <c r="O123" i="11" s="1"/>
  <c r="M124" i="11"/>
  <c r="M125" i="11"/>
  <c r="O125" i="11" s="1"/>
  <c r="M126" i="11"/>
  <c r="M127" i="11"/>
  <c r="O127" i="11" s="1"/>
  <c r="M128" i="11"/>
  <c r="M129" i="11"/>
  <c r="O129" i="11" s="1"/>
  <c r="M130" i="11"/>
  <c r="M131" i="11"/>
  <c r="O131" i="11" s="1"/>
  <c r="M132" i="11"/>
  <c r="M133" i="11"/>
  <c r="O133" i="11" s="1"/>
  <c r="M134" i="11"/>
  <c r="M135" i="11"/>
  <c r="O135" i="11" s="1"/>
  <c r="M136" i="11"/>
  <c r="M137" i="11"/>
  <c r="O137" i="11" s="1"/>
  <c r="M138" i="11"/>
  <c r="M139" i="11"/>
  <c r="O139" i="11" s="1"/>
  <c r="M140" i="11"/>
  <c r="M141" i="11"/>
  <c r="O141" i="11" s="1"/>
  <c r="M142" i="11"/>
  <c r="M143" i="11"/>
  <c r="O143" i="11" s="1"/>
  <c r="M144" i="11"/>
  <c r="M145" i="11"/>
  <c r="O145" i="11" s="1"/>
  <c r="M146" i="11"/>
  <c r="M147" i="11"/>
  <c r="O147" i="11" s="1"/>
  <c r="M148" i="11"/>
  <c r="M149" i="11"/>
  <c r="O149" i="11" s="1"/>
  <c r="M150" i="11"/>
  <c r="M151" i="11"/>
  <c r="O151" i="11" s="1"/>
  <c r="M152" i="11"/>
  <c r="M153" i="11"/>
  <c r="O153" i="11" s="1"/>
  <c r="M154" i="11"/>
  <c r="M155" i="11"/>
  <c r="O155" i="11" s="1"/>
  <c r="M156" i="11"/>
  <c r="M157" i="11"/>
  <c r="O157" i="11" s="1"/>
  <c r="M158" i="11"/>
  <c r="M159" i="11"/>
  <c r="O159" i="11" s="1"/>
  <c r="M160" i="11"/>
  <c r="M161" i="11"/>
  <c r="O161" i="11" s="1"/>
  <c r="M162" i="11"/>
  <c r="M163" i="11"/>
  <c r="O163" i="11" s="1"/>
  <c r="M164" i="11"/>
  <c r="M165" i="11"/>
  <c r="O165" i="11" s="1"/>
  <c r="M166" i="11"/>
  <c r="M167" i="11"/>
  <c r="O167" i="11" s="1"/>
  <c r="M168" i="11"/>
  <c r="M169" i="11"/>
  <c r="O169" i="11" s="1"/>
  <c r="M170" i="11"/>
  <c r="M171" i="11"/>
  <c r="O171" i="11" s="1"/>
  <c r="M172" i="11"/>
  <c r="O17" i="11" l="1"/>
  <c r="O150" i="11"/>
  <c r="O146" i="11"/>
  <c r="O142" i="11"/>
  <c r="O138" i="11"/>
  <c r="O134" i="11"/>
  <c r="O130" i="11"/>
  <c r="O126" i="11"/>
  <c r="O122" i="11"/>
  <c r="O118" i="11"/>
  <c r="O114" i="11"/>
  <c r="O110" i="11"/>
  <c r="O106" i="11"/>
  <c r="O102" i="11"/>
  <c r="O98" i="11"/>
  <c r="O94" i="11"/>
  <c r="O90" i="11"/>
  <c r="O86" i="11"/>
  <c r="O83" i="11"/>
  <c r="O79" i="11"/>
  <c r="O75" i="11"/>
  <c r="O71" i="11"/>
  <c r="O67" i="11"/>
  <c r="O63" i="11"/>
  <c r="O59" i="11"/>
  <c r="O55" i="11"/>
  <c r="O51" i="11"/>
  <c r="O47" i="11"/>
  <c r="O43" i="11"/>
  <c r="O39" i="11"/>
  <c r="O35" i="11"/>
  <c r="O31" i="11"/>
  <c r="O27" i="11"/>
  <c r="O23" i="11"/>
  <c r="O172" i="11"/>
  <c r="O168" i="11"/>
  <c r="O164" i="11"/>
  <c r="O160" i="11"/>
  <c r="O156" i="11"/>
  <c r="O170" i="11"/>
  <c r="O166" i="11"/>
  <c r="O162" i="11"/>
  <c r="O158" i="11"/>
  <c r="O154" i="11"/>
  <c r="O152" i="11"/>
  <c r="O148" i="11"/>
  <c r="O144" i="11"/>
  <c r="O140" i="11"/>
  <c r="O136" i="11"/>
  <c r="O132" i="11"/>
  <c r="O128" i="11"/>
  <c r="O124" i="11"/>
  <c r="O120" i="11"/>
  <c r="O116" i="11"/>
  <c r="O112" i="11"/>
  <c r="O108" i="11"/>
  <c r="O104" i="11"/>
  <c r="O100" i="11"/>
  <c r="O96" i="11"/>
  <c r="O92" i="11"/>
  <c r="O88" i="11"/>
  <c r="O85" i="11"/>
  <c r="O81" i="11"/>
  <c r="O77" i="11"/>
  <c r="O73" i="11"/>
  <c r="O69" i="11"/>
  <c r="O65" i="11"/>
  <c r="O61" i="11"/>
  <c r="O57" i="11"/>
  <c r="O53" i="11"/>
  <c r="O49" i="11"/>
  <c r="O45" i="11"/>
  <c r="O41" i="11"/>
  <c r="O37" i="11"/>
  <c r="O33" i="11"/>
  <c r="O29" i="11"/>
  <c r="O25" i="11"/>
  <c r="O19" i="11"/>
  <c r="G25" i="5" l="1"/>
  <c r="G26" i="5"/>
  <c r="G27" i="5"/>
  <c r="G28" i="5"/>
  <c r="G29" i="5"/>
  <c r="G30" i="5"/>
  <c r="G31" i="5"/>
  <c r="G32" i="5"/>
  <c r="G33" i="5"/>
  <c r="G34" i="5"/>
  <c r="G35" i="5"/>
  <c r="G36" i="5"/>
  <c r="G37" i="5"/>
  <c r="G38" i="5"/>
  <c r="G39" i="5"/>
  <c r="G40" i="5"/>
  <c r="G41" i="5"/>
  <c r="G42" i="5"/>
  <c r="G43" i="5"/>
  <c r="D87" i="5" l="1"/>
  <c r="J87" i="5"/>
  <c r="A3" i="22" l="1"/>
  <c r="B3" i="32" l="1"/>
  <c r="L149" i="5" l="1"/>
  <c r="E12" i="3"/>
  <c r="E27" i="3" s="1"/>
  <c r="C2" i="27" l="1"/>
  <c r="J10" i="7" l="1"/>
  <c r="J9" i="7"/>
  <c r="J8" i="7"/>
  <c r="J7" i="7"/>
  <c r="I10" i="7"/>
  <c r="I9" i="7"/>
  <c r="I8" i="7"/>
  <c r="I7" i="7"/>
  <c r="F10" i="7"/>
  <c r="F9" i="7"/>
  <c r="F8" i="7"/>
  <c r="F7" i="7"/>
  <c r="D10" i="7"/>
  <c r="D9" i="7"/>
  <c r="D8" i="7"/>
  <c r="C10" i="7"/>
  <c r="C9" i="7"/>
  <c r="C8" i="7"/>
  <c r="C7" i="7"/>
  <c r="J11" i="7" l="1"/>
  <c r="B17" i="22" s="1"/>
  <c r="L25" i="5"/>
  <c r="L26" i="5"/>
  <c r="L27" i="5"/>
  <c r="L28" i="5"/>
  <c r="L29" i="5"/>
  <c r="L30" i="5"/>
  <c r="L31" i="5"/>
  <c r="L32" i="5"/>
  <c r="L33" i="5"/>
  <c r="L34" i="5"/>
  <c r="L35" i="5"/>
  <c r="L36" i="5"/>
  <c r="L37" i="5"/>
  <c r="L38" i="5"/>
  <c r="L39" i="5"/>
  <c r="L40" i="5"/>
  <c r="L41" i="5"/>
  <c r="L42" i="5"/>
  <c r="L43" i="5"/>
  <c r="L44" i="5"/>
  <c r="L45" i="5"/>
  <c r="L46" i="5"/>
  <c r="L47" i="5"/>
  <c r="L127" i="5"/>
  <c r="L128" i="5"/>
  <c r="L129" i="5"/>
  <c r="L130" i="5"/>
  <c r="L131" i="5"/>
  <c r="L132" i="5"/>
  <c r="L133" i="5"/>
  <c r="L134" i="5"/>
  <c r="L135" i="5"/>
  <c r="L136" i="5"/>
  <c r="L137" i="5"/>
  <c r="L138" i="5"/>
  <c r="L139" i="5"/>
  <c r="L140" i="5"/>
  <c r="L141" i="5"/>
  <c r="L142" i="5"/>
  <c r="L143" i="5"/>
  <c r="L144" i="5"/>
  <c r="L145" i="5"/>
  <c r="L146"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23" i="7"/>
  <c r="G23" i="7" s="1"/>
  <c r="L7" i="7"/>
  <c r="L9" i="7"/>
  <c r="G9" i="13"/>
  <c r="H9" i="13"/>
  <c r="L106" i="7"/>
  <c r="L107" i="7"/>
  <c r="L108" i="7"/>
  <c r="L109" i="7"/>
  <c r="L110" i="7"/>
  <c r="L111" i="7"/>
  <c r="L112" i="7"/>
  <c r="L113" i="7"/>
  <c r="L114" i="7"/>
  <c r="L115" i="7"/>
  <c r="L119" i="7"/>
  <c r="L120" i="7"/>
  <c r="L121" i="7"/>
  <c r="L122" i="7"/>
  <c r="L123" i="7"/>
  <c r="L124" i="7"/>
  <c r="L125"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I16" i="11"/>
  <c r="M16" i="11" s="1"/>
  <c r="N16" i="11"/>
  <c r="I173" i="11"/>
  <c r="M173" i="11" s="1"/>
  <c r="N173" i="11"/>
  <c r="I174" i="11"/>
  <c r="M174" i="11" s="1"/>
  <c r="N174" i="11"/>
  <c r="I175" i="11"/>
  <c r="M175" i="11" s="1"/>
  <c r="N175" i="11"/>
  <c r="I176" i="11"/>
  <c r="M176" i="11" s="1"/>
  <c r="N176" i="11"/>
  <c r="I177" i="11"/>
  <c r="M177" i="11" s="1"/>
  <c r="N177" i="11"/>
  <c r="I178" i="11"/>
  <c r="M178" i="11" s="1"/>
  <c r="N178" i="11"/>
  <c r="I179" i="11"/>
  <c r="M179" i="11" s="1"/>
  <c r="N179" i="11"/>
  <c r="I180" i="11"/>
  <c r="M180" i="11" s="1"/>
  <c r="N180" i="11"/>
  <c r="I181" i="11"/>
  <c r="M181" i="11" s="1"/>
  <c r="N181" i="11"/>
  <c r="I182" i="11"/>
  <c r="M182" i="11" s="1"/>
  <c r="N182" i="11"/>
  <c r="I183" i="11"/>
  <c r="M183" i="11" s="1"/>
  <c r="N183" i="11"/>
  <c r="I184" i="11"/>
  <c r="M184" i="11" s="1"/>
  <c r="N184" i="11"/>
  <c r="I185" i="11"/>
  <c r="M185" i="11" s="1"/>
  <c r="N185" i="11"/>
  <c r="I11" i="7"/>
  <c r="L10" i="5"/>
  <c r="L9" i="5"/>
  <c r="L8" i="5"/>
  <c r="L7" i="5"/>
  <c r="J10" i="5"/>
  <c r="J9" i="5"/>
  <c r="J8" i="5"/>
  <c r="J7" i="5"/>
  <c r="I10" i="5"/>
  <c r="I9" i="5"/>
  <c r="I8" i="5"/>
  <c r="I7" i="5"/>
  <c r="F10" i="5"/>
  <c r="F9" i="5"/>
  <c r="F8" i="5"/>
  <c r="F7" i="5"/>
  <c r="D10" i="5"/>
  <c r="D9" i="5"/>
  <c r="D8" i="5"/>
  <c r="D7" i="5"/>
  <c r="C10" i="5"/>
  <c r="C9" i="5"/>
  <c r="C8" i="5"/>
  <c r="C7" i="5"/>
  <c r="G47" i="5"/>
  <c r="G46" i="5"/>
  <c r="G45" i="5"/>
  <c r="G44"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B2" i="5"/>
  <c r="J63" i="7"/>
  <c r="D11" i="7"/>
  <c r="C11"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B2" i="7"/>
  <c r="D186" i="11"/>
  <c r="I12" i="11"/>
  <c r="I14" i="11"/>
  <c r="I13" i="11"/>
  <c r="B2" i="11"/>
  <c r="C61" i="13"/>
  <c r="B2" i="13"/>
  <c r="C3" i="3"/>
  <c r="L8" i="7" l="1"/>
  <c r="O185" i="11"/>
  <c r="O184" i="11"/>
  <c r="O183" i="11"/>
  <c r="O182" i="11"/>
  <c r="O181" i="11"/>
  <c r="O180" i="11"/>
  <c r="O179" i="11"/>
  <c r="O178" i="11"/>
  <c r="O177" i="11"/>
  <c r="O176" i="11"/>
  <c r="O175" i="11"/>
  <c r="O174" i="11"/>
  <c r="O173" i="11"/>
  <c r="O16" i="11"/>
  <c r="M12" i="11"/>
  <c r="L126" i="7"/>
  <c r="N13" i="11"/>
  <c r="N12" i="11"/>
  <c r="I9" i="13"/>
  <c r="I61" i="13" s="1"/>
  <c r="H17" i="22" s="1"/>
  <c r="M13" i="11"/>
  <c r="L87" i="5"/>
  <c r="M15" i="11"/>
  <c r="L11" i="5"/>
  <c r="M14" i="11"/>
  <c r="N14" i="11"/>
  <c r="N15" i="11"/>
  <c r="L10" i="7"/>
  <c r="I11" i="5"/>
  <c r="J11" i="5"/>
  <c r="L99" i="7"/>
  <c r="L63" i="7"/>
  <c r="F11" i="7"/>
  <c r="D11" i="5"/>
  <c r="F11" i="5"/>
  <c r="L147" i="5"/>
  <c r="L121" i="5"/>
  <c r="C11" i="5"/>
  <c r="L151" i="5" l="1"/>
  <c r="L11" i="7"/>
  <c r="O13" i="11"/>
  <c r="O12" i="11"/>
  <c r="O14" i="11"/>
  <c r="O15" i="11"/>
  <c r="O186" i="11" s="1"/>
  <c r="I31" i="35" s="1"/>
  <c r="I7" i="35" l="1"/>
  <c r="L19" i="37"/>
  <c r="D38" i="35"/>
  <c r="O17" i="22"/>
  <c r="S17" i="22" s="1"/>
  <c r="L128" i="7"/>
  <c r="L131" i="7" s="1"/>
  <c r="I27" i="35" s="1"/>
  <c r="G14" i="35" l="1"/>
  <c r="F20" i="32"/>
  <c r="P17" i="22"/>
  <c r="E17" i="22"/>
  <c r="E10" i="33" l="1"/>
  <c r="E17" i="33" s="1"/>
  <c r="I25" i="35"/>
  <c r="I29" i="35" s="1"/>
  <c r="I33" i="35" s="1"/>
  <c r="D40" i="35" s="1"/>
  <c r="T17" i="22" s="1"/>
  <c r="N17" i="22"/>
  <c r="L15" i="37"/>
  <c r="L17" i="37" s="1"/>
  <c r="L22" i="37" s="1"/>
  <c r="Q17" i="22" l="1"/>
  <c r="D17" i="22" s="1"/>
  <c r="R17"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Terrett</author>
    <author>Helen Pearce</author>
    <author>Sarah Gubb</author>
  </authors>
  <commentList>
    <comment ref="C4" authorId="0" shapeId="0" xr:uid="{00000000-0006-0000-0200-000001000000}">
      <text>
        <r>
          <rPr>
            <sz val="8"/>
            <color indexed="81"/>
            <rFont val="Tahoma"/>
            <family val="2"/>
          </rPr>
          <t>A - previous years Accumulated Balance</t>
        </r>
      </text>
    </comment>
    <comment ref="D4" authorId="0" shapeId="0" xr:uid="{00000000-0006-0000-0200-000002000000}">
      <text>
        <r>
          <rPr>
            <sz val="8"/>
            <color indexed="81"/>
            <rFont val="Tahoma"/>
            <family val="2"/>
          </rPr>
          <t>B- Result plus valuation objections income in Sch. 4 for the previous year.</t>
        </r>
      </text>
    </comment>
    <comment ref="E4" authorId="0" shapeId="0" xr:uid="{00000000-0006-0000-0200-000003000000}">
      <text>
        <r>
          <rPr>
            <sz val="8"/>
            <color indexed="81"/>
            <rFont val="Tahoma"/>
            <family val="2"/>
          </rPr>
          <t xml:space="preserve">C- previous year advising of S511A Valuation Objections. </t>
        </r>
      </text>
    </comment>
    <comment ref="B6" authorId="1" shapeId="0" xr:uid="{00000000-0006-0000-0200-000004000000}">
      <text>
        <r>
          <rPr>
            <b/>
            <sz val="9"/>
            <color indexed="81"/>
            <rFont val="Tahoma"/>
            <family val="2"/>
          </rPr>
          <t xml:space="preserve">
</t>
        </r>
        <r>
          <rPr>
            <sz val="9"/>
            <color indexed="81"/>
            <rFont val="Tahoma"/>
            <family val="2"/>
          </rPr>
          <t>Source:
Previous year's Calculation sheet cell B17</t>
        </r>
      </text>
    </comment>
    <comment ref="F6" authorId="1" shapeId="0" xr:uid="{00000000-0006-0000-0200-000005000000}">
      <text>
        <r>
          <rPr>
            <sz val="9"/>
            <color indexed="81"/>
            <rFont val="Tahoma"/>
            <family val="2"/>
          </rPr>
          <t>Data needs to be entered as a negative</t>
        </r>
      </text>
    </comment>
    <comment ref="C15" authorId="0" shapeId="0" xr:uid="{00000000-0006-0000-0200-000007000000}">
      <text>
        <r>
          <rPr>
            <sz val="8"/>
            <color indexed="81"/>
            <rFont val="Tahoma"/>
            <family val="2"/>
          </rPr>
          <t>A - previous years Accumulated Balance</t>
        </r>
      </text>
    </comment>
    <comment ref="D15" authorId="0" shapeId="0" xr:uid="{00000000-0006-0000-0200-000008000000}">
      <text>
        <r>
          <rPr>
            <sz val="8"/>
            <color indexed="81"/>
            <rFont val="Tahoma"/>
            <family val="2"/>
          </rPr>
          <t>B- Result plus valuation objections income in Sch. 4 for the previous year.</t>
        </r>
      </text>
    </comment>
    <comment ref="E15" authorId="0" shapeId="0" xr:uid="{00000000-0006-0000-0200-000009000000}">
      <text>
        <r>
          <rPr>
            <sz val="8"/>
            <color indexed="81"/>
            <rFont val="Tahoma"/>
            <family val="2"/>
          </rPr>
          <t xml:space="preserve">C- previous year advising of S511A Valuation Objections. </t>
        </r>
      </text>
    </comment>
    <comment ref="F17" authorId="1" shapeId="0" xr:uid="{00000000-0006-0000-0200-00000A000000}">
      <text>
        <r>
          <rPr>
            <sz val="9"/>
            <color indexed="81"/>
            <rFont val="Tahoma"/>
            <family val="2"/>
          </rPr>
          <t xml:space="preserve">
Data needs to be entered as a negative</t>
        </r>
      </text>
    </comment>
    <comment ref="G17" authorId="2" shapeId="0" xr:uid="{00000000-0006-0000-0200-00000B000000}">
      <text>
        <r>
          <rPr>
            <sz val="9"/>
            <color indexed="81"/>
            <rFont val="Tahoma"/>
            <family val="2"/>
          </rPr>
          <t xml:space="preserve">NB If Council has a special variation, Crown Land Adjustments are included in  the SV percentage (as per the SV application), therefore should not be entered here.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 Terrett</author>
    <author>Cary Mather</author>
  </authors>
  <commentList>
    <comment ref="D3" authorId="0" shapeId="0" xr:uid="{00000000-0006-0000-1200-000001000000}">
      <text>
        <r>
          <rPr>
            <b/>
            <sz val="8"/>
            <color indexed="81"/>
            <rFont val="Tahoma"/>
            <family val="2"/>
          </rPr>
          <t>Paul Terrett:</t>
        </r>
        <r>
          <rPr>
            <sz val="8"/>
            <color indexed="81"/>
            <rFont val="Tahoma"/>
            <family val="2"/>
          </rPr>
          <t xml:space="preserve">
A from letters sent to Council advising of previous years Accmulated Balance</t>
        </r>
      </text>
    </comment>
    <comment ref="E3" authorId="0" shapeId="0" xr:uid="{00000000-0006-0000-1200-000002000000}">
      <text>
        <r>
          <rPr>
            <b/>
            <sz val="8"/>
            <color indexed="81"/>
            <rFont val="Tahoma"/>
            <family val="2"/>
          </rPr>
          <t>Paul Terrett:</t>
        </r>
        <r>
          <rPr>
            <sz val="8"/>
            <color indexed="81"/>
            <rFont val="Tahoma"/>
            <family val="2"/>
          </rPr>
          <t xml:space="preserve">
B- Result plus valuation objections income in Sch. 4 for the previous year. </t>
        </r>
      </text>
    </comment>
    <comment ref="F3" authorId="0" shapeId="0" xr:uid="{00000000-0006-0000-1200-000003000000}">
      <text>
        <r>
          <rPr>
            <b/>
            <sz val="8"/>
            <color indexed="81"/>
            <rFont val="Tahoma"/>
            <family val="2"/>
          </rPr>
          <t>Paul Terrett:</t>
        </r>
        <r>
          <rPr>
            <sz val="8"/>
            <color indexed="81"/>
            <rFont val="Tahoma"/>
            <family val="2"/>
          </rPr>
          <t xml:space="preserve">
C- from letters to Council in previous year advising of S511A Valuation Objections.</t>
        </r>
      </text>
    </comment>
    <comment ref="O4" authorId="1" shapeId="0" xr:uid="{00000000-0006-0000-1200-000004000000}">
      <text>
        <r>
          <rPr>
            <b/>
            <sz val="8"/>
            <color indexed="81"/>
            <rFont val="Tahoma"/>
            <family val="2"/>
          </rPr>
          <t>Cary Mather:
Data to be provide for Recyable amount from EPA</t>
        </r>
      </text>
    </comment>
    <comment ref="P4" authorId="1" shapeId="0" xr:uid="{00000000-0006-0000-1200-000005000000}">
      <text>
        <r>
          <rPr>
            <b/>
            <sz val="8"/>
            <color indexed="81"/>
            <rFont val="Tahoma"/>
            <family val="2"/>
          </rPr>
          <t>Cary Mather:
Data to be provide for Waste amount from EPA</t>
        </r>
      </text>
    </comment>
  </commentList>
</comments>
</file>

<file path=xl/sharedStrings.xml><?xml version="1.0" encoding="utf-8"?>
<sst xmlns="http://schemas.openxmlformats.org/spreadsheetml/2006/main" count="1188" uniqueCount="875">
  <si>
    <t>*</t>
  </si>
  <si>
    <t>Office of Local Government</t>
  </si>
  <si>
    <t>WORKPAPERS</t>
  </si>
  <si>
    <t>Council Name:</t>
  </si>
  <si>
    <t>Select Council Name</t>
  </si>
  <si>
    <t>Contact Name:</t>
  </si>
  <si>
    <t>Contact Phone:</t>
  </si>
  <si>
    <t>Contact Email:</t>
  </si>
  <si>
    <t xml:space="preserve">Please provide any necessary comments in the box below.
</t>
  </si>
  <si>
    <t>Albury City Council</t>
  </si>
  <si>
    <t>Armidale Regional Council</t>
  </si>
  <si>
    <t>Ballina Shire Council</t>
  </si>
  <si>
    <t>Balranald Shire Council</t>
  </si>
  <si>
    <t>Bathurst Regional Council</t>
  </si>
  <si>
    <t>Bayside Council</t>
  </si>
  <si>
    <t>Bega Valley Shire Council</t>
  </si>
  <si>
    <t>Bellingen Shire Council</t>
  </si>
  <si>
    <t>Berrigan Shire Council</t>
  </si>
  <si>
    <t>Blacktown City Council</t>
  </si>
  <si>
    <t>Bland Shire Council</t>
  </si>
  <si>
    <t>Blayney Shire Council</t>
  </si>
  <si>
    <t>Blue Mountains City Council</t>
  </si>
  <si>
    <t>Bogan Shire Council</t>
  </si>
  <si>
    <t>Bourke Shire Council</t>
  </si>
  <si>
    <t>Brewarrina Shire Council</t>
  </si>
  <si>
    <t>Broken Hill City Council</t>
  </si>
  <si>
    <t>Burwood Council</t>
  </si>
  <si>
    <t>Byron Shire Council</t>
  </si>
  <si>
    <t>Cabonne Council</t>
  </si>
  <si>
    <t>Camden Council</t>
  </si>
  <si>
    <t>Campbelltown City Council</t>
  </si>
  <si>
    <t>Canada Bay Council</t>
  </si>
  <si>
    <t>Canterbury-Bankstown Council</t>
  </si>
  <si>
    <t>Carrathool Shire Council</t>
  </si>
  <si>
    <t>Central Coast Council</t>
  </si>
  <si>
    <t>Central Darling Shire Council</t>
  </si>
  <si>
    <t>Cessnock City Council</t>
  </si>
  <si>
    <t>Clarence Valley Council</t>
  </si>
  <si>
    <t>Cobar Shire Council</t>
  </si>
  <si>
    <t>Coffs Harbour City Council</t>
  </si>
  <si>
    <t>Coolamon Shire Council</t>
  </si>
  <si>
    <t>Coonamble Shire Council</t>
  </si>
  <si>
    <t>Cootamundra-Gundagai Regional Council</t>
  </si>
  <si>
    <t>Cowra Shire Council</t>
  </si>
  <si>
    <t>Cumberland Council</t>
  </si>
  <si>
    <t>Dubbo Regional Council</t>
  </si>
  <si>
    <t>Dungog Shire Council</t>
  </si>
  <si>
    <t>Edward River Council</t>
  </si>
  <si>
    <t>Eurobodalla Shire Council</t>
  </si>
  <si>
    <t>Fairfield City Council</t>
  </si>
  <si>
    <t>Federation Council</t>
  </si>
  <si>
    <t>Forbes Shire Council</t>
  </si>
  <si>
    <t>Georges River Council</t>
  </si>
  <si>
    <t>Gilgandra Shire Council</t>
  </si>
  <si>
    <t>Glen Innes Severn Council</t>
  </si>
  <si>
    <t>Goulburn Mulwaree Council</t>
  </si>
  <si>
    <t>Greater Hume Shire Council</t>
  </si>
  <si>
    <t>Griffith City Council</t>
  </si>
  <si>
    <t>Gunnedah Shire Council</t>
  </si>
  <si>
    <t>Gwydir Shire Council</t>
  </si>
  <si>
    <t>Hawkesbury City Council</t>
  </si>
  <si>
    <t>Hay Shire Council</t>
  </si>
  <si>
    <t>Hills Shire Council, The</t>
  </si>
  <si>
    <t>Hilltops Council</t>
  </si>
  <si>
    <t>Hornsby Shire Council</t>
  </si>
  <si>
    <t>Hunters Hill Council</t>
  </si>
  <si>
    <t>Inner West Council</t>
  </si>
  <si>
    <t>Inverell Shire Council</t>
  </si>
  <si>
    <t>Junee Shire Council</t>
  </si>
  <si>
    <t>Kempsey Shire Council</t>
  </si>
  <si>
    <t>Kiama Municipality Council</t>
  </si>
  <si>
    <t>Ku-ring-gai Council</t>
  </si>
  <si>
    <t>Kyogle Council</t>
  </si>
  <si>
    <t>Lachlan Shire Council</t>
  </si>
  <si>
    <t>Lake Macquarie City Council</t>
  </si>
  <si>
    <t>Lane Cove Municipal Council</t>
  </si>
  <si>
    <t>Leeton Shire Council</t>
  </si>
  <si>
    <t>Lismore City Council</t>
  </si>
  <si>
    <t>Lithgow Council, City of</t>
  </si>
  <si>
    <t>Liverpool City Council</t>
  </si>
  <si>
    <t>Liverpool Plains Shire Council</t>
  </si>
  <si>
    <t>Lockhart Shire Council</t>
  </si>
  <si>
    <t>Maitland City Council</t>
  </si>
  <si>
    <t>Mid-Coast Council</t>
  </si>
  <si>
    <t>Mid-Western Regional Council</t>
  </si>
  <si>
    <t>Moree Plains Shire Council</t>
  </si>
  <si>
    <t>Mosman Municipal Council</t>
  </si>
  <si>
    <t>Murray River Council</t>
  </si>
  <si>
    <t>Murrumbidgee Council</t>
  </si>
  <si>
    <t>Muswellbrook Shire Council</t>
  </si>
  <si>
    <t>Nambucca Valley Council</t>
  </si>
  <si>
    <t>Narrabri Shire Council</t>
  </si>
  <si>
    <t>Narrandera Shire Council</t>
  </si>
  <si>
    <t>Narromine Shire Council</t>
  </si>
  <si>
    <t>Newcastle City Council</t>
  </si>
  <si>
    <t>North Sydney Council</t>
  </si>
  <si>
    <t>Northern Beaches Council</t>
  </si>
  <si>
    <t>Oberon Council</t>
  </si>
  <si>
    <t>Orange City Council</t>
  </si>
  <si>
    <t>Parkes Shire Council</t>
  </si>
  <si>
    <t>Parramatta Council - City of</t>
  </si>
  <si>
    <t>Penrith City Council</t>
  </si>
  <si>
    <t>Port Macquarie-Hastings Council</t>
  </si>
  <si>
    <t>Port Stephens Council</t>
  </si>
  <si>
    <t>Queanbeyan-Palerang Regional Council</t>
  </si>
  <si>
    <t>Randwick City Council</t>
  </si>
  <si>
    <t>Richmond Valley Council</t>
  </si>
  <si>
    <t>Ryde City Council</t>
  </si>
  <si>
    <t>Shellharbour City Council</t>
  </si>
  <si>
    <t>Shoalhaven City Council</t>
  </si>
  <si>
    <t>Singleton Council</t>
  </si>
  <si>
    <t>Snowy Monaro Regional Council</t>
  </si>
  <si>
    <t>Snowy Valleys Council</t>
  </si>
  <si>
    <t>Strathfield Municipal Council</t>
  </si>
  <si>
    <t>Sutherland Shire Council</t>
  </si>
  <si>
    <t>Tamworth Regional Council</t>
  </si>
  <si>
    <t>Temora Shire Council</t>
  </si>
  <si>
    <t>Tenterfield Shire Council</t>
  </si>
  <si>
    <t>Tweed Shire Council</t>
  </si>
  <si>
    <t>Upper Hunter Shire Council</t>
  </si>
  <si>
    <t>Upper Lachlan Shire Council</t>
  </si>
  <si>
    <t>Uralla Shire Council</t>
  </si>
  <si>
    <t>Wagga Wagga City Council</t>
  </si>
  <si>
    <t>Walcha Council</t>
  </si>
  <si>
    <t>Walgett Shire Council</t>
  </si>
  <si>
    <t>Warren Shire Council</t>
  </si>
  <si>
    <t>Warrumbungle Shire Council</t>
  </si>
  <si>
    <t>Waverley Council</t>
  </si>
  <si>
    <t>Weddin Shire Council</t>
  </si>
  <si>
    <t>Wentworth Shire Council</t>
  </si>
  <si>
    <t>Willoughby City Council</t>
  </si>
  <si>
    <t>Wingecarribee Shire Council</t>
  </si>
  <si>
    <t>Wollondilly Shire Council</t>
  </si>
  <si>
    <t>Wollongong City Council</t>
  </si>
  <si>
    <t>Woollahra Municipal Council</t>
  </si>
  <si>
    <t>Yass Valley Council</t>
  </si>
  <si>
    <t>GENERAL NOTES FOR COMPLETION OF PERMISSIBLE INCOME WORKPAPERS</t>
  </si>
  <si>
    <t>1.</t>
  </si>
  <si>
    <t>2.</t>
  </si>
  <si>
    <t>Data entry is possible in white cells only.  Coloured cells</t>
  </si>
  <si>
    <t>may contain formulas and are protected from data entry.</t>
  </si>
  <si>
    <t>3.</t>
  </si>
  <si>
    <t>Do not attempt to change formatting or formulas. If any</t>
  </si>
  <si>
    <t>4.</t>
  </si>
  <si>
    <t>5.</t>
  </si>
  <si>
    <t>If a response is not required in a cell, or a question</t>
  </si>
  <si>
    <t>does not apply to council, please leave the cell blank.</t>
  </si>
  <si>
    <t>6.</t>
  </si>
  <si>
    <t>Ad Valorem Rates must be entered as cents, as the</t>
  </si>
  <si>
    <t>following example demonstrates:</t>
  </si>
  <si>
    <t>For   0.45123 cents per dollar of land value</t>
  </si>
  <si>
    <t>enter</t>
  </si>
  <si>
    <t>0.45123            Correct</t>
  </si>
  <si>
    <t>not</t>
  </si>
  <si>
    <t>0.0045123        Incorrect</t>
  </si>
  <si>
    <t>7.</t>
  </si>
  <si>
    <t>8.</t>
  </si>
  <si>
    <t>9.</t>
  </si>
  <si>
    <t>10.</t>
  </si>
  <si>
    <t>d</t>
  </si>
  <si>
    <t>A</t>
  </si>
  <si>
    <t>B</t>
  </si>
  <si>
    <t>C</t>
  </si>
  <si>
    <t xml:space="preserve"> C380_Item1652</t>
  </si>
  <si>
    <t xml:space="preserve"> C380_Item540</t>
  </si>
  <si>
    <t>*Councils to complete Row 6 by manually entering the previous year's Calculation Sheet Row 17 and manually entering white cells F6, G6 and H6.</t>
  </si>
  <si>
    <t>Data Required to Calculate Permissible Income for Current Year</t>
  </si>
  <si>
    <t xml:space="preserve">A </t>
  </si>
  <si>
    <t>Result</t>
  </si>
  <si>
    <t xml:space="preserve">Valuation Changes
</t>
  </si>
  <si>
    <t>As per advice from OLG as 
$ amount</t>
  </si>
  <si>
    <t>Enter in % including rate-peg</t>
  </si>
  <si>
    <t>Conservation Agreement Adjustment</t>
  </si>
  <si>
    <r>
      <t xml:space="preserve">Reductions in Valuations </t>
    </r>
    <r>
      <rPr>
        <i/>
        <sz val="10"/>
        <rFont val="Arial"/>
        <family val="2"/>
      </rPr>
      <t xml:space="preserve">(negative)
</t>
    </r>
  </si>
  <si>
    <t xml:space="preserve">Total Available  
</t>
  </si>
  <si>
    <t xml:space="preserve">* When entering data from last year's calculation sheet please check the entries for accuracy. </t>
  </si>
  <si>
    <t xml:space="preserve">Row 17 below can be used to assist you to complete the calculation sheet next year. </t>
  </si>
  <si>
    <t>The row will finish populating (except for the white cells) ready for next year once you have completed this year's workpapers.</t>
  </si>
  <si>
    <t>(Please manually enter the data from Row 17 into next year's Row 6 along with SV, Exp SV and Crown Land cells F6, G6 and H6.)</t>
  </si>
  <si>
    <t>Data required to Calculate Permissible Income for Next Year</t>
  </si>
  <si>
    <r>
      <t xml:space="preserve">Valuations of </t>
    </r>
    <r>
      <rPr>
        <u/>
        <sz val="10"/>
        <rFont val="Arial"/>
        <family val="2"/>
      </rPr>
      <t>rateable land</t>
    </r>
    <r>
      <rPr>
        <sz val="10"/>
        <rFont val="Arial"/>
        <family val="2"/>
      </rPr>
      <t xml:space="preserve"> in the council’s valuation record applicable as at</t>
    </r>
  </si>
  <si>
    <r>
      <t>Add</t>
    </r>
    <r>
      <rPr>
        <b/>
        <sz val="14"/>
        <color indexed="10"/>
        <rFont val="Arial"/>
        <family val="2"/>
      </rPr>
      <t>*</t>
    </r>
    <r>
      <rPr>
        <sz val="10"/>
        <rFont val="Arial"/>
        <family val="2"/>
      </rPr>
      <t xml:space="preserve">  Supplementary valuations (net) of rateable land furnished</t>
    </r>
  </si>
  <si>
    <t>in the same year and with the same base date as those used to</t>
  </si>
  <si>
    <r>
      <t>Add</t>
    </r>
    <r>
      <rPr>
        <sz val="10"/>
        <rFont val="Arial"/>
        <family val="2"/>
      </rPr>
      <t xml:space="preserve">  Any estimates of increase or decrease in value of rateable</t>
    </r>
  </si>
  <si>
    <t>land that are provided to the council by Valuer-General under</t>
  </si>
  <si>
    <r>
      <t xml:space="preserve">section 513(1)(a) of the </t>
    </r>
    <r>
      <rPr>
        <i/>
        <sz val="10"/>
        <rFont val="Arial"/>
        <family val="2"/>
      </rPr>
      <t>Local Government Act 1993</t>
    </r>
    <r>
      <rPr>
        <sz val="10"/>
        <rFont val="Arial"/>
        <family val="2"/>
      </rPr>
      <t xml:space="preserve"> in respect of</t>
    </r>
  </si>
  <si>
    <t>furnished).</t>
  </si>
  <si>
    <t>Notional General Income.</t>
  </si>
  <si>
    <r>
      <t>*</t>
    </r>
    <r>
      <rPr>
        <sz val="10"/>
        <rFont val="Arial"/>
        <family val="2"/>
      </rPr>
      <t xml:space="preserve"> supplementary valuation </t>
    </r>
    <r>
      <rPr>
        <b/>
        <sz val="10"/>
        <rFont val="Arial"/>
        <family val="2"/>
      </rPr>
      <t>(net)</t>
    </r>
    <r>
      <rPr>
        <sz val="10"/>
        <rFont val="Arial"/>
        <family val="2"/>
      </rPr>
      <t xml:space="preserve"> represents new valuations minus any prior valuation of a parcel (must have </t>
    </r>
    <r>
      <rPr>
        <u/>
        <sz val="10"/>
        <rFont val="Arial"/>
        <family val="2"/>
      </rPr>
      <t>same</t>
    </r>
    <r>
      <rPr>
        <sz val="10"/>
        <rFont val="Arial"/>
        <family val="2"/>
      </rPr>
      <t xml:space="preserve"> base date).</t>
    </r>
  </si>
  <si>
    <t xml:space="preserve">Attach copies of the previous year's Workpapers. </t>
  </si>
  <si>
    <t>Purpose:</t>
  </si>
  <si>
    <t>The Process:</t>
  </si>
  <si>
    <t>u</t>
  </si>
  <si>
    <r>
      <t xml:space="preserve">Add (or subtract) the </t>
    </r>
    <r>
      <rPr>
        <b/>
        <sz val="12"/>
        <rFont val="Arial"/>
        <family val="2"/>
      </rPr>
      <t>net</t>
    </r>
    <r>
      <rPr>
        <sz val="12"/>
        <rFont val="Arial"/>
        <family val="2"/>
      </rPr>
      <t xml:space="preserve"> result of supplementary land values received during the</t>
    </r>
  </si>
  <si>
    <t>about which land values should be included and which should not).</t>
  </si>
  <si>
    <t>Add any estimates of increase or decrease in rateable land value provided by the</t>
  </si>
  <si>
    <t>NOTES / DEFINITIONS</t>
  </si>
  <si>
    <t>Supplementary Valuations</t>
  </si>
  <si>
    <t>What to include:</t>
  </si>
  <si>
    <r>
      <t xml:space="preserve">The following examples are supplementary valuations that </t>
    </r>
    <r>
      <rPr>
        <b/>
        <sz val="12"/>
        <rFont val="Arial"/>
        <family val="2"/>
      </rPr>
      <t>should</t>
    </r>
    <r>
      <rPr>
        <sz val="12"/>
        <rFont val="Arial"/>
        <family val="2"/>
      </rPr>
      <t xml:space="preserve"> be included in</t>
    </r>
  </si>
  <si>
    <t>w</t>
  </si>
  <si>
    <t>Any increase or decrease in supplementary valuations following subdivisions etc,</t>
  </si>
  <si>
    <t>providing they are included in the same year as furnished (in accordance with</t>
  </si>
  <si>
    <r>
      <t xml:space="preserve">section 509(2)(b) of the </t>
    </r>
    <r>
      <rPr>
        <i/>
        <sz val="12"/>
        <rFont val="Arial"/>
        <family val="2"/>
      </rPr>
      <t>Local Government Act 1993</t>
    </r>
    <r>
      <rPr>
        <sz val="12"/>
        <rFont val="Arial"/>
        <family val="2"/>
      </rPr>
      <t>).</t>
    </r>
  </si>
  <si>
    <t>An amended value on a valuation objection in relation to a supplementary valuation.</t>
  </si>
  <si>
    <t>Landcom parcels where the supplementary valuation is furnished and the date of</t>
  </si>
  <si>
    <t>sale occur in the same year.  Additional income for parcels not sold in the same</t>
  </si>
  <si>
    <t>year can be sought via an Income Adjustment application (about February each year).</t>
  </si>
  <si>
    <t>What not to include:</t>
  </si>
  <si>
    <t>Parcels which change rateability.  Separate provision does exist for councils to</t>
  </si>
  <si>
    <r>
      <t xml:space="preserve">An amended value on a </t>
    </r>
    <r>
      <rPr>
        <b/>
        <sz val="12"/>
        <rFont val="Arial"/>
        <family val="2"/>
      </rPr>
      <t>valuation objection</t>
    </r>
    <r>
      <rPr>
        <sz val="12"/>
        <rFont val="Arial"/>
        <family val="2"/>
      </rPr>
      <t>, appeal, or correction of a clerical</t>
    </r>
  </si>
  <si>
    <t>error, in relation to a general valuation (no change to notional general income).</t>
  </si>
  <si>
    <t>An amended value on a parcel that has become non-rateable e.g. State Forest</t>
  </si>
  <si>
    <t>(i.e. Council’s notional general income is not reduced).</t>
  </si>
  <si>
    <r>
      <t xml:space="preserve">Supplementary valuations with a </t>
    </r>
    <r>
      <rPr>
        <b/>
        <sz val="12"/>
        <rFont val="Arial"/>
        <family val="2"/>
      </rPr>
      <t>different base date</t>
    </r>
    <r>
      <rPr>
        <sz val="12"/>
        <rFont val="Arial"/>
        <family val="2"/>
      </rPr>
      <t xml:space="preserve"> following a revaluation (a</t>
    </r>
  </si>
  <si>
    <r>
      <t xml:space="preserve">request to the Valuer-General is required under s513(1)(b) of the </t>
    </r>
    <r>
      <rPr>
        <i/>
        <sz val="12"/>
        <rFont val="Arial"/>
        <family val="2"/>
      </rPr>
      <t xml:space="preserve">Local Government </t>
    </r>
  </si>
  <si>
    <r>
      <rPr>
        <i/>
        <sz val="12"/>
        <rFont val="Arial"/>
        <family val="2"/>
      </rPr>
      <t>Act 1993</t>
    </r>
    <r>
      <rPr>
        <sz val="12"/>
        <rFont val="Arial"/>
        <family val="2"/>
      </rPr>
      <t xml:space="preserve"> to include any estimated increases or decreases in the estimates section </t>
    </r>
  </si>
  <si>
    <t>Income (S513)</t>
  </si>
  <si>
    <r>
      <t xml:space="preserve">Section 513 of the </t>
    </r>
    <r>
      <rPr>
        <i/>
        <sz val="12"/>
        <rFont val="Arial"/>
        <family val="2"/>
      </rPr>
      <t xml:space="preserve">Local Government Act 1993 </t>
    </r>
    <r>
      <rPr>
        <sz val="12"/>
        <rFont val="Arial"/>
        <family val="2"/>
      </rPr>
      <t xml:space="preserve">provides that a council may request that the </t>
    </r>
  </si>
  <si>
    <t xml:space="preserve">Valuer-General provide, under certain circumstances, estimates of increases and decreases in </t>
  </si>
  <si>
    <t xml:space="preserve">values for parcels of land, to enable an adjustment of notional general income. </t>
  </si>
  <si>
    <t xml:space="preserve">Section 513 (1)(a) relates to estimates required for supplementary valuations not yet furnished </t>
  </si>
  <si>
    <t>Procedures relating to bulk estimates</t>
  </si>
  <si>
    <t>As some councils are aware the Valuer-General’s Office policy is to issue bulk estimates and</t>
  </si>
  <si>
    <t>not to provide an estimate for each individual parcel.  This has presented a problem for some</t>
  </si>
  <si>
    <t>councils in the adjustment of notional general income (NGI), as individual valuation estimates</t>
  </si>
  <si>
    <t>representatives, it was decided that procedures be implemented that would allow councils to</t>
  </si>
  <si>
    <t>process any bulk estimates in the calculation of NGI as outlined below.</t>
  </si>
  <si>
    <t>1)</t>
  </si>
  <si>
    <t>Valuer-General according to rating category or sub-category.  The request</t>
  </si>
  <si>
    <t>according to rating category or sub-category is to facilitate the calculation of</t>
  </si>
  <si>
    <t>category or sub-category when individual estimates are not available).</t>
  </si>
  <si>
    <t>2)</t>
  </si>
  <si>
    <t>3)</t>
  </si>
  <si>
    <t>When required to determine what individual parcels in a bulk estimate are subject</t>
  </si>
  <si>
    <t>council is to make this determination either by:</t>
  </si>
  <si>
    <t>(a)</t>
  </si>
  <si>
    <t>Applying the percentage increase or decrease of the bulk estimate to each</t>
  </si>
  <si>
    <t>individual parcel (e.g. a 20% bulk estimate increase is applied to a prior single</t>
  </si>
  <si>
    <t>parcel valuation of $40,000 = $48,000 divided by the replacement 3 new</t>
  </si>
  <si>
    <t>sub-divided parcels = $16,000 each new parcel).  In this example the previous</t>
  </si>
  <si>
    <t>base date valuation for a single parcel of $40,000 is now replaced with 3 new</t>
  </si>
  <si>
    <t>(b)</t>
  </si>
  <si>
    <t>Applying the same percentage of minimums as currently exists in Council’s</t>
  </si>
  <si>
    <t>rating structure for each appropriate category or sub-category (e.g. 25% of a</t>
  </si>
  <si>
    <t>bulk estimate for 60 new parcels = 15 are subject to minimum - based on 25%</t>
  </si>
  <si>
    <t>of this category or sub-category being subject to the minimum in current</t>
  </si>
  <si>
    <t>structure).  The 60 new parcels, including 15 subject to the minimum, are to be</t>
  </si>
  <si>
    <t>Note: When individual estimates are not available the method in (a) above is</t>
  </si>
  <si>
    <t>considered a more accurate basis for estimating the number of parcels subject</t>
  </si>
  <si>
    <t>to a minimum and is recommended.  However, when the method in (a) is</t>
  </si>
  <si>
    <t>considered too onerous a task (e.g. owing to a large number of parcels) it is</t>
  </si>
  <si>
    <t>4)</t>
  </si>
  <si>
    <t>valuations of land on minimums” in the appropriate category or sub-category. It is</t>
  </si>
  <si>
    <t>important to note that any estimates affecting minimums will generally necessitate</t>
  </si>
  <si>
    <t>5)</t>
  </si>
  <si>
    <t>SUMMARY</t>
  </si>
  <si>
    <t>Ordinary rate category</t>
  </si>
  <si>
    <t>Number of sub-categories</t>
  </si>
  <si>
    <t>Number on Base Amount</t>
  </si>
  <si>
    <t>Number on Minimum</t>
  </si>
  <si>
    <t>Farmland</t>
  </si>
  <si>
    <t>Residential</t>
  </si>
  <si>
    <t>Mining</t>
  </si>
  <si>
    <t>Business</t>
  </si>
  <si>
    <t>TOTAL</t>
  </si>
  <si>
    <t>Rating Category   (s514-518)</t>
  </si>
  <si>
    <t xml:space="preserve">Name of 
sub-category </t>
  </si>
  <si>
    <t>Ad Valorem Rate</t>
  </si>
  <si>
    <t>Base Amount $</t>
  </si>
  <si>
    <t>Base Amount %</t>
  </si>
  <si>
    <t>Minimum $</t>
  </si>
  <si>
    <t>Land Value of Land on Minimum</t>
  </si>
  <si>
    <t>CAT</t>
  </si>
  <si>
    <t>SUBCAT</t>
  </si>
  <si>
    <t>NO_ASSESS</t>
  </si>
  <si>
    <t>ADVAL</t>
  </si>
  <si>
    <t>BASE$</t>
  </si>
  <si>
    <t>MIN</t>
  </si>
  <si>
    <t>NO_MIN</t>
  </si>
  <si>
    <t>LANDVAL</t>
  </si>
  <si>
    <t>LANDVAL_MIN</t>
  </si>
  <si>
    <t>NOT_REV</t>
  </si>
  <si>
    <t>&gt;0</t>
  </si>
  <si>
    <t>Total Assessments:</t>
  </si>
  <si>
    <t>Total Rateable Land Value:</t>
  </si>
  <si>
    <t>Sub-Total:</t>
  </si>
  <si>
    <t>No. of Assess-  ments</t>
  </si>
  <si>
    <t>Amount of Charge</t>
  </si>
  <si>
    <t xml:space="preserve"> </t>
  </si>
  <si>
    <r>
      <t>Note:</t>
    </r>
    <r>
      <rPr>
        <sz val="9"/>
        <rFont val="Arial"/>
        <family val="2"/>
      </rPr>
      <t xml:space="preserve"> Section </t>
    </r>
    <r>
      <rPr>
        <b/>
        <sz val="9"/>
        <rFont val="Arial"/>
        <family val="2"/>
      </rPr>
      <t>505(a)</t>
    </r>
    <r>
      <rPr>
        <sz val="9"/>
        <rFont val="Arial"/>
        <family val="2"/>
      </rPr>
      <t xml:space="preserve"> of the </t>
    </r>
    <r>
      <rPr>
        <i/>
        <sz val="9"/>
        <rFont val="Arial"/>
        <family val="2"/>
      </rPr>
      <t>Local Government Act 1993</t>
    </r>
    <r>
      <rPr>
        <sz val="9"/>
        <rFont val="Arial"/>
        <family val="2"/>
      </rPr>
      <t xml:space="preserve"> provides for those rates and charges that are to be included in general income, including certain section 501 annual charges.</t>
    </r>
  </si>
  <si>
    <t xml:space="preserve">Business </t>
  </si>
  <si>
    <t>Yes</t>
  </si>
  <si>
    <t>No</t>
  </si>
  <si>
    <t xml:space="preserve">Farmland </t>
  </si>
  <si>
    <t>Purpose</t>
  </si>
  <si>
    <t xml:space="preserve">It can be helpful to enter them in the same order as the previous year. </t>
  </si>
  <si>
    <t>Note</t>
  </si>
  <si>
    <t>The categories, sub-categories, ad valorem rates, minimum amounts and</t>
  </si>
  <si>
    <t>Land Value Check</t>
  </si>
  <si>
    <r>
      <t xml:space="preserve">The total rateable land value figure, (J11), </t>
    </r>
    <r>
      <rPr>
        <b/>
        <sz val="12"/>
        <rFont val="Arial"/>
        <family val="2"/>
      </rPr>
      <t>must</t>
    </r>
    <r>
      <rPr>
        <sz val="12"/>
        <rFont val="Arial"/>
        <family val="2"/>
      </rPr>
      <t xml:space="preserve"> equal the total land value shown</t>
    </r>
  </si>
  <si>
    <t xml:space="preserve">As the calculation of Notional General Income is only applicable to rateable land, </t>
  </si>
  <si>
    <t xml:space="preserve">councils are to include only the proportion of the valuation that is rateable in </t>
  </si>
  <si>
    <r>
      <t xml:space="preserve">Councils </t>
    </r>
    <r>
      <rPr>
        <b/>
        <sz val="12"/>
        <rFont val="Arial"/>
        <family val="2"/>
      </rPr>
      <t>must</t>
    </r>
    <r>
      <rPr>
        <sz val="12"/>
        <rFont val="Arial"/>
        <family val="2"/>
      </rPr>
      <t xml:space="preserve"> choose a category from the drop down list before entering the name</t>
    </r>
  </si>
  <si>
    <t xml:space="preserve">of a sub-category.  A category must exist before any sub-category is determined. </t>
  </si>
  <si>
    <t>All categories that exist in a council’s area and as required under sections 514 to</t>
  </si>
  <si>
    <r>
      <t xml:space="preserve">518 of the </t>
    </r>
    <r>
      <rPr>
        <i/>
        <sz val="12"/>
        <rFont val="Arial"/>
        <family val="2"/>
      </rPr>
      <t>Local Government Act 1993</t>
    </r>
    <r>
      <rPr>
        <sz val="12"/>
        <rFont val="Arial"/>
        <family val="2"/>
      </rPr>
      <t xml:space="preserve"> (farmland / residential / mining / business) </t>
    </r>
  </si>
  <si>
    <t xml:space="preserve">must be entered separately irrespective of whether the amount of each rate is </t>
  </si>
  <si>
    <t>the same.</t>
  </si>
  <si>
    <t>A deduction equal to the total adjustment for conservation agreement income</t>
  </si>
  <si>
    <t>appropriate cell at the end of the schedule.  This figure will also be</t>
  </si>
  <si>
    <t>automatically inserted.</t>
  </si>
  <si>
    <t>A summary has been included to collate councils' rating structures into the four</t>
  </si>
  <si>
    <t xml:space="preserve">categories.  This is for information only and should assist as a quick check guide.  </t>
  </si>
  <si>
    <t>This summary will automatically calculate.</t>
  </si>
  <si>
    <t>First enter the same rating structure as adopted by council to levy rates</t>
  </si>
  <si>
    <t>schedule.  This figure will also be automatically inserted.</t>
  </si>
  <si>
    <t>A summary has been included to collate council's rating structures into the four</t>
  </si>
  <si>
    <t>MIXED DEVELOPMENT RATING</t>
  </si>
  <si>
    <t>Base Amount</t>
  </si>
  <si>
    <t>Apportion</t>
  </si>
  <si>
    <t>Number of Assessments</t>
  </si>
  <si>
    <t>Land Value as at ______</t>
  </si>
  <si>
    <t>Minimum Amount</t>
  </si>
  <si>
    <t>CONSERVATION AGREEMENTS</t>
  </si>
  <si>
    <t>Parcels that are subject to a conservation agreement but are not subject to a minimum or base</t>
  </si>
  <si>
    <t>conservation agreement should be treated like any other non-rateable parcel and not included</t>
  </si>
  <si>
    <t>in the rating return.</t>
  </si>
  <si>
    <t>When a conservation agreement first comes into force, the rateable value should be shown in</t>
  </si>
  <si>
    <t>parcel with a land value of $150,000 that has a conservation agreement covering 66.6% of the</t>
  </si>
  <si>
    <t>INCOME LOST IN PREVIOUS YEARS DUE TO REDUCTIONS IN VALUATION</t>
  </si>
  <si>
    <r>
      <t>(Section 511A</t>
    </r>
    <r>
      <rPr>
        <i/>
        <sz val="12"/>
        <rFont val="Arial"/>
        <family val="2"/>
      </rPr>
      <t xml:space="preserve"> Local Government  Act 1993</t>
    </r>
    <r>
      <rPr>
        <sz val="12"/>
        <rFont val="Arial"/>
        <family val="2"/>
      </rPr>
      <t>)</t>
    </r>
  </si>
  <si>
    <r>
      <t>IMPORTANT</t>
    </r>
    <r>
      <rPr>
        <sz val="12"/>
        <color indexed="10"/>
        <rFont val="Arial"/>
        <family val="2"/>
      </rPr>
      <t>:</t>
    </r>
    <r>
      <rPr>
        <sz val="12"/>
        <color indexed="39"/>
        <rFont val="Arial"/>
        <family val="2"/>
      </rPr>
      <t xml:space="preserve"> Any lost valuation income identified in this schedule </t>
    </r>
    <r>
      <rPr>
        <b/>
        <sz val="14"/>
        <color indexed="10"/>
        <rFont val="Arial"/>
        <family val="2"/>
      </rPr>
      <t>MUST</t>
    </r>
    <r>
      <rPr>
        <sz val="12"/>
        <color indexed="39"/>
        <rFont val="Arial"/>
        <family val="2"/>
      </rPr>
      <t xml:space="preserve"> be utilised in the current year as</t>
    </r>
  </si>
  <si>
    <t>Assessment Number</t>
  </si>
  <si>
    <t xml:space="preserve">Original Valuation </t>
  </si>
  <si>
    <t xml:space="preserve">New Valuation </t>
  </si>
  <si>
    <t>Applicable
Year ##</t>
  </si>
  <si>
    <t xml:space="preserve"> Ad Valorem  applicable year</t>
  </si>
  <si>
    <t xml:space="preserve"> Base Amount app. year</t>
  </si>
  <si>
    <t xml:space="preserve">Minimum applicable year </t>
  </si>
  <si>
    <t>Income from original valuation</t>
  </si>
  <si>
    <t>Income from amended valuation</t>
  </si>
  <si>
    <t>Income Lost</t>
  </si>
  <si>
    <t xml:space="preserve"> eg.    Abc</t>
  </si>
  <si>
    <t>99/00</t>
  </si>
  <si>
    <t>00/01</t>
  </si>
  <si>
    <t xml:space="preserve"> eg.    Xyz</t>
  </si>
  <si>
    <t>Totals:</t>
  </si>
  <si>
    <t xml:space="preserve">Section 511A  allows a council to recover actual income lost in a reduction in valuation for a previous year. </t>
  </si>
  <si>
    <t>## relates to the year in which rates were levied on the original valuation.</t>
  </si>
  <si>
    <t>valuation, and provides a method to recover that lost income.</t>
  </si>
  <si>
    <t>Enter the details of each individual assessment, subject to a change in valuation,</t>
  </si>
  <si>
    <t>on a separate line.</t>
  </si>
  <si>
    <t>Particular attention should be paid to ensure that the relevant ad valorem, base</t>
  </si>
  <si>
    <t>and/or minimum amounts are used. (i.e. the rating structure that applied to the year</t>
  </si>
  <si>
    <t>in which the income loss occurred - note, there is no limit on the year in which the</t>
  </si>
  <si>
    <t>change occurred).</t>
  </si>
  <si>
    <t>Reductions in Valuation</t>
  </si>
  <si>
    <t>Summary</t>
  </si>
  <si>
    <t>In the event of a change in valuation, reducing a property's land value, council must</t>
  </si>
  <si>
    <t>amend the rates levied in that year, resulting in a loss of income for that year. However, the Act</t>
  </si>
  <si>
    <t>allows a council to recover that lost income in a subsequent year.</t>
  </si>
  <si>
    <t>Note:</t>
  </si>
  <si>
    <t xml:space="preserve">Council can recover that lost income in any subsequent year. It does not </t>
  </si>
  <si>
    <t>have to be claimed in the next year.</t>
  </si>
  <si>
    <t>In order to successfully recover any lost income a council must exceed its</t>
  </si>
  <si>
    <t xml:space="preserve">Permissible Income by the amount of the lost income. This will produce an </t>
  </si>
  <si>
    <t>excess result for the year that is offset by the amount of lost income.</t>
  </si>
  <si>
    <t xml:space="preserve">Having exceeded its permissible income, and therefore recovered the lost </t>
  </si>
  <si>
    <t xml:space="preserve">income by the excess amount. This ensures that Council's Notional General </t>
  </si>
  <si>
    <t>Income is maintained at its correct level.</t>
  </si>
  <si>
    <t>The Detail</t>
  </si>
  <si>
    <r>
      <t xml:space="preserve">Section 511A of the </t>
    </r>
    <r>
      <rPr>
        <i/>
        <sz val="12"/>
        <rFont val="Arial"/>
        <family val="2"/>
      </rPr>
      <t>Local Government Act 1993</t>
    </r>
    <r>
      <rPr>
        <sz val="12"/>
        <rFont val="Arial"/>
        <family val="2"/>
      </rPr>
      <t xml:space="preserve"> allows a Council to recover income that is lost </t>
    </r>
  </si>
  <si>
    <t>due to changes in valuation in any previous years.  Section 511A (2) provides for the lost income</t>
  </si>
  <si>
    <t>It should be noted that amounts can be recovered for more than one year (commencing on or</t>
  </si>
  <si>
    <t>after 01/07/1996) if the Valuer General determines that the amended value should go back to</t>
  </si>
  <si>
    <t>previous years.  Should this occur, the relevant ad valorem for those years should be shown in</t>
  </si>
  <si>
    <t>While income can be recovered by increasing permissible income in the same year as</t>
  </si>
  <si>
    <t>granted.</t>
  </si>
  <si>
    <r>
      <t>(Section 555(1)(b1)</t>
    </r>
    <r>
      <rPr>
        <b/>
        <i/>
        <sz val="10"/>
        <rFont val="Arial"/>
        <family val="2"/>
      </rPr>
      <t xml:space="preserve"> Local Government Act 1993</t>
    </r>
    <r>
      <rPr>
        <b/>
        <sz val="10"/>
        <rFont val="Arial"/>
        <family val="2"/>
      </rPr>
      <t>)</t>
    </r>
  </si>
  <si>
    <t>Assessment
Number</t>
  </si>
  <si>
    <t xml:space="preserve"> Valuation </t>
  </si>
  <si>
    <r>
      <t xml:space="preserve">% </t>
    </r>
    <r>
      <rPr>
        <b/>
        <sz val="10"/>
        <rFont val="Arial"/>
        <family val="2"/>
      </rPr>
      <t>NOT</t>
    </r>
    <r>
      <rPr>
        <b/>
        <sz val="10"/>
        <rFont val="Arial"/>
        <family val="2"/>
      </rPr>
      <t xml:space="preserve"> subject to Conservation
agreement</t>
    </r>
  </si>
  <si>
    <t>Income from full base or minimum</t>
  </si>
  <si>
    <t>Rates Actually Levied</t>
  </si>
  <si>
    <t>Overstated Income</t>
  </si>
  <si>
    <t>Completion of this schedule is only necessary when Council's rating</t>
  </si>
  <si>
    <r>
      <t xml:space="preserve">structure incorporates a </t>
    </r>
    <r>
      <rPr>
        <u/>
        <sz val="12"/>
        <rFont val="Arial"/>
        <family val="2"/>
      </rPr>
      <t>base</t>
    </r>
    <r>
      <rPr>
        <sz val="12"/>
        <rFont val="Arial"/>
        <family val="2"/>
      </rPr>
      <t xml:space="preserve"> or </t>
    </r>
    <r>
      <rPr>
        <u/>
        <sz val="12"/>
        <rFont val="Arial"/>
        <family val="2"/>
      </rPr>
      <t>minimum</t>
    </r>
    <r>
      <rPr>
        <sz val="12"/>
        <rFont val="Arial"/>
        <family val="2"/>
      </rPr>
      <t xml:space="preserve"> amount.</t>
    </r>
  </si>
  <si>
    <t>Assessments, subject to conservation agreements, should be entered individually,</t>
  </si>
  <si>
    <t>detailing the land value, the percentage of the property not subject to the</t>
  </si>
  <si>
    <t>conservation agreement and the base amount or minimum amount whichever is</t>
  </si>
  <si>
    <t>applicable.</t>
  </si>
  <si>
    <t>have been levied and the amount by which council's revenue would have been</t>
  </si>
  <si>
    <t>overstated.</t>
  </si>
  <si>
    <t>Conservation Agreements</t>
  </si>
  <si>
    <t xml:space="preserve">the parcel not subject to the conservation agreement.  Councils are required to abide with these </t>
  </si>
  <si>
    <t>amendments, which were effective from 18 July 1997.</t>
  </si>
  <si>
    <t>for the continued proportional rating of land, subject to Conservation</t>
  </si>
  <si>
    <t>The amendment applies to any rate levied on whole land parcels that</t>
  </si>
  <si>
    <r>
      <t xml:space="preserve">include a Conservation Agreement for any period on or after </t>
    </r>
    <r>
      <rPr>
        <b/>
        <sz val="12"/>
        <rFont val="Arial"/>
        <family val="2"/>
      </rPr>
      <t>1 July 2008</t>
    </r>
    <r>
      <rPr>
        <sz val="12"/>
        <rFont val="Arial"/>
        <family val="2"/>
      </rPr>
      <t>.</t>
    </r>
  </si>
  <si>
    <r>
      <t xml:space="preserve">Councils are required to calculate rates accordingly for the </t>
    </r>
    <r>
      <rPr>
        <b/>
        <sz val="12"/>
        <rFont val="Arial"/>
        <family val="2"/>
      </rPr>
      <t>2008/09</t>
    </r>
    <r>
      <rPr>
        <sz val="12"/>
        <rFont val="Arial"/>
        <family val="2"/>
      </rPr>
      <t xml:space="preserve"> year</t>
    </r>
  </si>
  <si>
    <t>onwards.</t>
  </si>
  <si>
    <t>Any conservation agreement assessments that are subject to a minimum or base amount are</t>
  </si>
  <si>
    <t>2021-22</t>
  </si>
  <si>
    <t xml:space="preserve">Guide for Auditors - Compliance Checklist: </t>
  </si>
  <si>
    <t>(For Councils and Auditors - not required to be submitted to OLG)</t>
  </si>
  <si>
    <t>Permissible Income Workpapers</t>
  </si>
  <si>
    <t>Workpapers:</t>
  </si>
  <si>
    <t>Compliant</t>
  </si>
  <si>
    <t>Non -compliant</t>
  </si>
  <si>
    <t>Not Applicable</t>
  </si>
  <si>
    <t>If the new valuation is a decrease, check with council the reason for the decrease, as this is not very common and may be an error.</t>
  </si>
  <si>
    <t xml:space="preserve">	Base date_x000D_
</t>
  </si>
  <si>
    <t>•</t>
  </si>
  <si>
    <t>Base date</t>
  </si>
  <si>
    <t xml:space="preserve">Minimum amounts: </t>
  </si>
  <si>
    <t xml:space="preserve">Base amounts: </t>
  </si>
  <si>
    <t>Category/subcategory</t>
  </si>
  <si>
    <t>Check the number of assessments has not changed significantly. (eg On occasion councils have transferred assessments to the wrong category or a typo).</t>
  </si>
  <si>
    <t>Check there is no significant change in the number of assessments for each category (eg mistakenly swapped business assessments and farmland assessments). Some changes will occur, generally an increase. If there is a decrease, check with council that it is not an error.</t>
  </si>
  <si>
    <t>Agree the number of assessments to the Council's rating system.</t>
  </si>
  <si>
    <r>
      <t>Minimum amounts:</t>
    </r>
    <r>
      <rPr>
        <sz val="10"/>
        <rFont val="Arial"/>
        <family val="2"/>
      </rPr>
      <t xml:space="preserve"> Must not exceed the statutory limit unless Minister/IPART approval (</t>
    </r>
    <r>
      <rPr>
        <i/>
        <sz val="10"/>
        <rFont val="Arial"/>
        <family val="2"/>
      </rPr>
      <t xml:space="preserve">Local Government (General) Regulation 2005 </t>
    </r>
    <r>
      <rPr>
        <sz val="10"/>
        <rFont val="Arial"/>
        <family val="2"/>
      </rPr>
      <t>– Clause 126). (agree to special variation approval correspondence).</t>
    </r>
  </si>
  <si>
    <r>
      <rPr>
        <b/>
        <sz val="10"/>
        <rFont val="Arial"/>
        <family val="2"/>
      </rPr>
      <t>NB</t>
    </r>
    <r>
      <rPr>
        <sz val="10"/>
        <rFont val="Arial"/>
        <family val="2"/>
      </rPr>
      <t xml:space="preserve"> More than half the assessments are on minimum in a category or subcategory may be considered inequitable.</t>
    </r>
  </si>
  <si>
    <r>
      <t>Base amounts:</t>
    </r>
    <r>
      <rPr>
        <sz val="10"/>
        <rFont val="Arial"/>
        <family val="2"/>
      </rPr>
      <t xml:space="preserve"> (no more than 50% of revenue/category or subcategory)</t>
    </r>
  </si>
  <si>
    <r>
      <t xml:space="preserve">Category/subcategory: </t>
    </r>
    <r>
      <rPr>
        <sz val="10"/>
        <rFont val="Arial"/>
        <family val="2"/>
      </rPr>
      <t>(naming convention for each category/subcategory complies with legislation (</t>
    </r>
    <r>
      <rPr>
        <i/>
        <sz val="10"/>
        <rFont val="Arial"/>
        <family val="2"/>
      </rPr>
      <t>Local Government Act 1993</t>
    </r>
    <r>
      <rPr>
        <sz val="10"/>
        <rFont val="Arial"/>
        <family val="2"/>
      </rPr>
      <t>, Chapter 15 Part 3).</t>
    </r>
  </si>
  <si>
    <t>Check special rate minimums do not exceed $2 limit unless Minister/IPART approval (council should have a signed instrument)</t>
  </si>
  <si>
    <t>Agree Ad Valorem, Base Amounts and Minimums to the Council minute adopting the rates and charges for the upcoming year.</t>
  </si>
  <si>
    <t>Reductions in Valuation can be accumulated and claimed in any year - not just the year the change occurs.</t>
  </si>
  <si>
    <t>It is best practice for councils to only claim valuation changes to offset an excess. If valuation changes are claimed this way, the changes will be held off for the current year and taken off in the following year, remaining in the current year's permissible income.</t>
  </si>
  <si>
    <t>Best Practice</t>
  </si>
  <si>
    <t>Not best practice</t>
  </si>
  <si>
    <t>Department of Premier and Cabinet</t>
  </si>
  <si>
    <t>Division of Local Government</t>
  </si>
  <si>
    <t>Issues identified by the Division</t>
  </si>
  <si>
    <t>Base Amounts</t>
  </si>
  <si>
    <t>The following sub-categories incorporate base amounts that exceed the statutory</t>
  </si>
  <si>
    <t>maximum:</t>
  </si>
  <si>
    <t>The Residential Village - base amount = 79% of notional yield</t>
  </si>
  <si>
    <t>Section 500 of the Act provides that the amount specified as the base amount of a rate</t>
  </si>
  <si>
    <t>must not be such as to produce more than 50% of the total amount payable by the levying</t>
  </si>
  <si>
    <t>of that rate.</t>
  </si>
  <si>
    <t>It is recommended that Council review its rating structure to ensure that Council is satisfied</t>
  </si>
  <si>
    <t>it meets the requirements of the Act.</t>
  </si>
  <si>
    <t>Valuation Objections - Catch-up Result</t>
  </si>
  <si>
    <t>Council has claimed income lost due to valuation objections of $XX,XXX, while in a 'catch-up'</t>
  </si>
  <si>
    <t>position. This has not resulted in any financial benefit to Council and the option to recover</t>
  </si>
  <si>
    <t>this income in the future has been lost.</t>
  </si>
  <si>
    <t>Lost Income - Unused Catch-up</t>
  </si>
  <si>
    <t>Council has not rated to its maximum permissible income for the last three years. As a</t>
  </si>
  <si>
    <t>result $XX,XXX of unused catch-up has been lost. This will have an adverse affect on Council</t>
  </si>
  <si>
    <t>notional income in 2013/14.</t>
  </si>
  <si>
    <t>Sub-categorisation</t>
  </si>
  <si>
    <t>The following sub-categories do not appear to comply with the Act:</t>
  </si>
  <si>
    <t>Residential - Xxxxxx</t>
  </si>
  <si>
    <t>Business - Xxxxxx</t>
  </si>
  <si>
    <t>The Act stipulates that a sub-category may be determined:</t>
  </si>
  <si>
    <t>­</t>
  </si>
  <si>
    <t>for the category “farmland” - according to the intensity of land use, the irrigability</t>
  </si>
  <si>
    <t>of the land or economic factors affecting the land.</t>
  </si>
  <si>
    <t>for the category “residential” - according to whether the land is rural residential</t>
  </si>
  <si>
    <t>land or is within a centre of population.</t>
  </si>
  <si>
    <t>for the category of "mining" - according to the kind of mining involved.</t>
  </si>
  <si>
    <t>for the category “business” - according to a centre of activity.</t>
  </si>
  <si>
    <t>Rural Residential is a distinct sub-category defined in the Act as a</t>
  </si>
  <si>
    <t>single parcel of land, the site of a dwelling and not less than 2</t>
  </si>
  <si>
    <t>hectares or more than 40 hectares in area.</t>
  </si>
  <si>
    <t>Minimum Rates not approved</t>
  </si>
  <si>
    <t>The minimum amount of $XXX.XX applied to the following sub-categories exceeds the</t>
  </si>
  <si>
    <t>statutory maximum of $458.00. The Division has no record of the Ministerial approval to</t>
  </si>
  <si>
    <t>exceed this limit.</t>
  </si>
  <si>
    <t>Residential - Smithtown</t>
  </si>
  <si>
    <t>Business - Industrial</t>
  </si>
  <si>
    <t>To be valid, minimum amounts above the statutory limit MUST be approved by</t>
  </si>
  <si>
    <t>the Minister.</t>
  </si>
  <si>
    <t>Minimums</t>
  </si>
  <si>
    <t>6)</t>
  </si>
  <si>
    <t>Although Council's minimum rates are below the statutory maximum, the majority of</t>
  </si>
  <si>
    <t>ratepayers in the following sub-categories are on the minimum:</t>
  </si>
  <si>
    <t>The overriding characteristic of local government rating is that the assessments that are</t>
  </si>
  <si>
    <t>produced will be primarily and predominantly determined via the ad valorem method</t>
  </si>
  <si>
    <t>whereby the incidence of any rate burden is split differentially according to the value of</t>
  </si>
  <si>
    <t>rateable property.</t>
  </si>
  <si>
    <t>In Sutton v Blue Mountains CC (1977) 40 LGRA 51, it was held that rates levied by the</t>
  </si>
  <si>
    <t>council were invalid if, in most cases the minimum rate paid by a ratepayer was greater</t>
  </si>
  <si>
    <t>than that which would otherwise have been payable had the rate been calculated on an ad valorem basis.</t>
  </si>
  <si>
    <t>Any questions relating to this result should be directed to the Division of Local Government:</t>
  </si>
  <si>
    <t>Performance &amp; Compliance Team - 4428 4100</t>
  </si>
  <si>
    <t>Permissible Income Calculation</t>
  </si>
  <si>
    <r>
      <t xml:space="preserve">Notional General Income Calculation </t>
    </r>
    <r>
      <rPr>
        <vertAlign val="superscript"/>
        <sz val="12"/>
        <rFont val="Arial"/>
        <family val="2"/>
      </rPr>
      <t>(1)</t>
    </r>
  </si>
  <si>
    <r>
      <t xml:space="preserve">Carry forward to next year </t>
    </r>
    <r>
      <rPr>
        <vertAlign val="superscript"/>
        <sz val="12"/>
        <rFont val="Arial"/>
        <family val="2"/>
      </rPr>
      <t>(6)</t>
    </r>
  </si>
  <si>
    <t>2022-23</t>
  </si>
  <si>
    <t>11.</t>
  </si>
  <si>
    <t>The workpapers have been provided as a tool to assist councils with the Permissible Income calculation for the Financial Statements and completion of these workpapers is completely optional. Councils may choose their own tools for calculations and demonstration of accuracy to the satisfaction of their auditors.</t>
  </si>
  <si>
    <t>Ad Valorem Amount</t>
  </si>
  <si>
    <t>income, Council will be required to reduce the following year's permissible</t>
  </si>
  <si>
    <t>Estimates of increases and decreases in value for purposes of Notional General</t>
  </si>
  <si>
    <t>Following meetings with Revenue Professionals, the Valuer-General and OLG</t>
  </si>
  <si>
    <t xml:space="preserve">valuations) to provide for an adjustment in notional general income.  </t>
  </si>
  <si>
    <t>Note: this process also applies when estimates for individual parcels are received.</t>
  </si>
  <si>
    <t xml:space="preserve">an amendment to “land valuations of land on minimums” irrespective of whether </t>
  </si>
  <si>
    <t>the “number on minimum” changes.</t>
  </si>
  <si>
    <t>The total Notional General Income figure is adjusted automatically to reflect the</t>
  </si>
  <si>
    <r>
      <t xml:space="preserve">Councils </t>
    </r>
    <r>
      <rPr>
        <b/>
        <sz val="10"/>
        <rFont val="Arial"/>
        <family val="2"/>
      </rPr>
      <t>must</t>
    </r>
    <r>
      <rPr>
        <sz val="10"/>
        <rFont val="Arial"/>
        <family val="2"/>
      </rPr>
      <t xml:space="preserve"> choose a category from the drop down list before entering the name</t>
    </r>
  </si>
  <si>
    <r>
      <t xml:space="preserve">518 of the </t>
    </r>
    <r>
      <rPr>
        <i/>
        <sz val="10"/>
        <rFont val="Arial"/>
        <family val="2"/>
      </rPr>
      <t>Local Government Act 1993</t>
    </r>
    <r>
      <rPr>
        <sz val="10"/>
        <rFont val="Arial"/>
        <family val="2"/>
      </rPr>
      <t xml:space="preserve"> (farmland / residential / mining / business)</t>
    </r>
  </si>
  <si>
    <t>within the Notional General Income yield in that year.</t>
  </si>
  <si>
    <t>2019-20</t>
  </si>
  <si>
    <t>2020-21</t>
  </si>
  <si>
    <t>2023-24</t>
  </si>
  <si>
    <t>2024-25</t>
  </si>
  <si>
    <t>2025-26</t>
  </si>
  <si>
    <t>2026-27</t>
  </si>
  <si>
    <t>2027-28</t>
  </si>
  <si>
    <t>2028-29</t>
  </si>
  <si>
    <t>Catch Up Result</t>
  </si>
  <si>
    <t>Catch Up Balance</t>
  </si>
  <si>
    <t>Accumulated Total</t>
  </si>
  <si>
    <r>
      <t xml:space="preserve">conservation agreement under the </t>
    </r>
    <r>
      <rPr>
        <i/>
        <sz val="12"/>
        <rFont val="Arial"/>
        <family val="2"/>
      </rPr>
      <t>National Parks and Wildlife Act 1974</t>
    </r>
    <r>
      <rPr>
        <sz val="12"/>
        <rFont val="Arial"/>
        <family val="2"/>
      </rPr>
      <t xml:space="preserve">.  Section 555(3) </t>
    </r>
    <r>
      <rPr>
        <i/>
        <sz val="12"/>
        <rFont val="Arial"/>
        <family val="2"/>
      </rPr>
      <t xml:space="preserve">Local </t>
    </r>
  </si>
  <si>
    <r>
      <t xml:space="preserve">Section 555(1)(b1) </t>
    </r>
    <r>
      <rPr>
        <i/>
        <sz val="12"/>
        <rFont val="Arial"/>
        <family val="2"/>
      </rPr>
      <t>Local Government Act 1993</t>
    </r>
    <r>
      <rPr>
        <sz val="12"/>
        <rFont val="Arial"/>
        <family val="2"/>
      </rPr>
      <t xml:space="preserve"> exempts from all rates land that is subject to a </t>
    </r>
  </si>
  <si>
    <r>
      <rPr>
        <i/>
        <sz val="12"/>
        <rFont val="Arial"/>
        <family val="2"/>
      </rPr>
      <t>Government Act 1993</t>
    </r>
    <r>
      <rPr>
        <sz val="12"/>
        <rFont val="Arial"/>
        <family val="2"/>
      </rPr>
      <t xml:space="preserve"> provides for rates being made and levied proportionately on the part of </t>
    </r>
  </si>
  <si>
    <r>
      <t xml:space="preserve">Section 555(3) of the </t>
    </r>
    <r>
      <rPr>
        <i/>
        <sz val="12"/>
        <rFont val="Arial"/>
        <family val="2"/>
      </rPr>
      <t xml:space="preserve">Local Government Act 1993 </t>
    </r>
    <r>
      <rPr>
        <sz val="12"/>
        <rFont val="Arial"/>
        <family val="2"/>
      </rPr>
      <t>has been amended to provide</t>
    </r>
  </si>
  <si>
    <r>
      <t xml:space="preserve">Agreements, following changes to the </t>
    </r>
    <r>
      <rPr>
        <i/>
        <sz val="12"/>
        <rFont val="Arial"/>
        <family val="2"/>
      </rPr>
      <t>Valuation of Lands Act</t>
    </r>
    <r>
      <rPr>
        <sz val="12"/>
        <rFont val="Arial"/>
        <family val="2"/>
      </rPr>
      <t>.</t>
    </r>
  </si>
  <si>
    <t>Last year notional general income yield</t>
  </si>
  <si>
    <r>
      <t xml:space="preserve">Plus or minus adjustments </t>
    </r>
    <r>
      <rPr>
        <vertAlign val="superscript"/>
        <sz val="12"/>
        <rFont val="Arial"/>
        <family val="2"/>
      </rPr>
      <t>(2)</t>
    </r>
  </si>
  <si>
    <r>
      <rPr>
        <b/>
        <sz val="12"/>
        <rFont val="Arial"/>
        <family val="2"/>
      </rPr>
      <t>Less</t>
    </r>
    <r>
      <rPr>
        <sz val="12"/>
        <rFont val="Arial"/>
        <family val="2"/>
      </rPr>
      <t xml:space="preserve"> expiring special variation amount</t>
    </r>
  </si>
  <si>
    <t>(1)  The Notional General Income will not reconcile with rate income in the financial statements in the corresponding year. The statements are reported on an accrual accounting basis which include amounts that relate to prior years' rates income.</t>
  </si>
  <si>
    <t xml:space="preserve">Total Available
</t>
  </si>
  <si>
    <r>
      <t xml:space="preserve">Reductions in Valuation </t>
    </r>
    <r>
      <rPr>
        <i/>
        <sz val="10"/>
        <rFont val="Arial"/>
        <family val="2"/>
      </rPr>
      <t>(negative)</t>
    </r>
    <r>
      <rPr>
        <sz val="10"/>
        <rFont val="Arial"/>
        <family val="2"/>
      </rPr>
      <t xml:space="preserve"> </t>
    </r>
  </si>
  <si>
    <r>
      <rPr>
        <i/>
        <sz val="10"/>
        <rFont val="Arial"/>
        <family val="2"/>
      </rPr>
      <t>of Land Act 1916</t>
    </r>
    <r>
      <rPr>
        <sz val="10"/>
        <rFont val="Arial"/>
        <family val="2"/>
      </rPr>
      <t xml:space="preserve"> - Refer to "Land Valuation Notes" tab for details.</t>
    </r>
  </si>
  <si>
    <r>
      <rPr>
        <u/>
        <sz val="12"/>
        <rFont val="Arial"/>
        <family val="2"/>
      </rPr>
      <t>FIRST</t>
    </r>
    <r>
      <rPr>
        <sz val="12"/>
        <rFont val="Arial"/>
        <family val="2"/>
      </rPr>
      <t xml:space="preserve"> Council needs to complete the Calculation spreadsheet </t>
    </r>
  </si>
  <si>
    <r>
      <t xml:space="preserve">Do not enter </t>
    </r>
    <r>
      <rPr>
        <sz val="12"/>
        <color indexed="10"/>
        <rFont val="Arial"/>
        <family val="2"/>
      </rPr>
      <t>$,</t>
    </r>
    <r>
      <rPr>
        <sz val="12"/>
        <rFont val="Arial"/>
        <family val="2"/>
      </rPr>
      <t xml:space="preserve"> </t>
    </r>
    <r>
      <rPr>
        <sz val="12"/>
        <color indexed="10"/>
        <rFont val="Arial"/>
        <family val="2"/>
      </rPr>
      <t>% or N/A</t>
    </r>
    <r>
      <rPr>
        <sz val="12"/>
        <rFont val="Arial"/>
        <family val="2"/>
      </rPr>
      <t xml:space="preserve"> signs in any cell.</t>
    </r>
  </si>
  <si>
    <t>or may not be subject to the minimum; or</t>
  </si>
  <si>
    <t>Land Valuation Tab:</t>
  </si>
  <si>
    <t>Include the increase or decrease in values of the estimates in the Land Valuation tab as a</t>
  </si>
  <si>
    <t xml:space="preserve">impact of voluntary conservation agreements claimed in the previous year's </t>
  </si>
  <si>
    <t xml:space="preserve"> Permissible General Income calculation.</t>
  </si>
  <si>
    <t>The total notional general income figure forms the starting point to the</t>
  </si>
  <si>
    <t xml:space="preserve">overstated in conservation agreements of the previous year is included in the </t>
  </si>
  <si>
    <t>conservation agreements.  (The figure is the Total Adjustment to Income</t>
  </si>
  <si>
    <r>
      <t xml:space="preserve">Adjustment (reduction) to </t>
    </r>
    <r>
      <rPr>
        <b/>
        <sz val="10"/>
        <rFont val="Arial"/>
        <family val="2"/>
      </rPr>
      <t xml:space="preserve">base amounts </t>
    </r>
    <r>
      <rPr>
        <sz val="10"/>
        <rFont val="Arial"/>
        <family val="2"/>
      </rPr>
      <t xml:space="preserve">and </t>
    </r>
    <r>
      <rPr>
        <b/>
        <sz val="10"/>
        <rFont val="Arial"/>
        <family val="2"/>
      </rPr>
      <t xml:space="preserve">minimum rates </t>
    </r>
    <r>
      <rPr>
        <sz val="10"/>
        <rFont val="Arial"/>
        <family val="2"/>
      </rPr>
      <t>income due to conservation agreements tab</t>
    </r>
  </si>
  <si>
    <t>Current Year Yield - Notes</t>
  </si>
  <si>
    <t>overstated in the Conservation Agreement tab is included in the appropriate cell at the end of the</t>
  </si>
  <si>
    <t>Total Income Lost  (transferred to Calculation tab)</t>
  </si>
  <si>
    <t xml:space="preserve">NOT be affected as the amount will be deducted from permissible income in the following year. </t>
  </si>
  <si>
    <t>in next year’s return, where again it must be used in that year. NO EXCEPTION to this rule will be</t>
  </si>
  <si>
    <t xml:space="preserve">in the same year.  If unable to use it a council can exclude it from the current year and include it </t>
  </si>
  <si>
    <t># Note: Ad valorem component of assessment is not included in this schedule as that portion will be correct in the Current Year Yield tab based upon the rateable portion.</t>
  </si>
  <si>
    <t xml:space="preserve">(Include Conservation Agreements containing base or minimum amounts only) </t>
  </si>
  <si>
    <t>tab) is not inflated by income that Council is unable to collect.</t>
  </si>
  <si>
    <t>The total of the overstated income is transferred to Current Year Yield to adjust the</t>
  </si>
  <si>
    <t xml:space="preserve">subject to a 100% conservation agreement should be treated like any other non-rateable parcel </t>
  </si>
  <si>
    <t>and not included in the rating return.</t>
  </si>
  <si>
    <t xml:space="preserve">For example, for a parcel with a land value of $150,000 that has a conservation agreement </t>
  </si>
  <si>
    <t>Current Year Yield</t>
  </si>
  <si>
    <t>Reduction in Valuations</t>
  </si>
  <si>
    <t>Permissible Income</t>
  </si>
  <si>
    <t>This is a fully automated schedule that calculates a council's Permissible income,</t>
  </si>
  <si>
    <t>catch-up or excess result for the year.</t>
  </si>
  <si>
    <t>Summary of the steps</t>
  </si>
  <si>
    <t>Subtracts any expiring special variation amount (I9).</t>
  </si>
  <si>
    <t>The balance is then increased by either:</t>
  </si>
  <si>
    <t></t>
  </si>
  <si>
    <r>
      <t xml:space="preserve">the </t>
    </r>
    <r>
      <rPr>
        <b/>
        <sz val="12"/>
        <rFont val="Arial"/>
        <family val="2"/>
      </rPr>
      <t>special variation</t>
    </r>
    <r>
      <rPr>
        <sz val="12"/>
        <rFont val="Arial"/>
        <family val="2"/>
      </rPr>
      <t xml:space="preserve"> percentage including the rate-peg</t>
    </r>
  </si>
  <si>
    <r>
      <t xml:space="preserve">the </t>
    </r>
    <r>
      <rPr>
        <b/>
        <sz val="12"/>
        <rFont val="Arial"/>
        <family val="2"/>
      </rPr>
      <t>general variation</t>
    </r>
    <r>
      <rPr>
        <sz val="12"/>
        <rFont val="Arial"/>
        <family val="2"/>
      </rPr>
      <t xml:space="preserve"> percentage, or</t>
    </r>
  </si>
  <si>
    <r>
      <t>the</t>
    </r>
    <r>
      <rPr>
        <b/>
        <sz val="12"/>
        <rFont val="Arial"/>
        <family val="2"/>
      </rPr>
      <t xml:space="preserve"> income adjustment</t>
    </r>
    <r>
      <rPr>
        <sz val="12"/>
        <rFont val="Arial"/>
        <family val="2"/>
      </rPr>
      <t xml:space="preserve"> percentage including the rate-peg.</t>
    </r>
  </si>
  <si>
    <t xml:space="preserve">and any valuation objections claimed in the previous year, resulting in the council's </t>
  </si>
  <si>
    <t>The permissible income is then compared to the Notional General Income Yield</t>
  </si>
  <si>
    <t>The Net Result may then be adjusted to account for valuation objections</t>
  </si>
  <si>
    <t>and/or unused catch-up amounts:</t>
  </si>
  <si>
    <t>If Council has claimed valuation objection adjustments on</t>
  </si>
  <si>
    <t>result for the year.</t>
  </si>
  <si>
    <t>Where the Net Result has been adjusted to account for valuation objections, the</t>
  </si>
  <si>
    <t>(This reversal adjustment is necessary to ensure that council's</t>
  </si>
  <si>
    <t>Notional General Income is not over stated. By including the</t>
  </si>
  <si>
    <t>adjustment for valuation objections earlier, council's Permissible</t>
  </si>
  <si>
    <t>Income was effectively increased).</t>
  </si>
  <si>
    <t>Permissible Income - Notes</t>
  </si>
  <si>
    <t>Less</t>
  </si>
  <si>
    <t>Special Variation Expiring $</t>
  </si>
  <si>
    <t>Add</t>
  </si>
  <si>
    <t>%</t>
  </si>
  <si>
    <t>(x)</t>
  </si>
  <si>
    <t>Data Source Calculation Sheet</t>
  </si>
  <si>
    <t>Accumulated balance (from Calculation C6)</t>
  </si>
  <si>
    <t>A.</t>
  </si>
  <si>
    <t>B.</t>
  </si>
  <si>
    <t xml:space="preserve">Reduction in Valuation income adjustment </t>
  </si>
  <si>
    <t>C.</t>
  </si>
  <si>
    <t>Net Result Catch-up or (Excess)</t>
  </si>
  <si>
    <t>IMPORTANT INFORMATION WHEN CALCULATING NEXT YEAR'S PERMISSIBLE INCOME</t>
  </si>
  <si>
    <r>
      <t>ie</t>
    </r>
    <r>
      <rPr>
        <sz val="12"/>
        <color indexed="10"/>
        <rFont val="Arial"/>
        <family val="2"/>
      </rPr>
      <t>.</t>
    </r>
  </si>
  <si>
    <t xml:space="preserve">Adjustment (reduction) to income due to conservation agreements </t>
  </si>
  <si>
    <t>(transfers to Permissible Income)</t>
  </si>
  <si>
    <t>(Total Previous Year Yield Parts A &amp; B)</t>
  </si>
  <si>
    <t>Previous year's Permissible Income &amp; Calculation Tabs</t>
  </si>
  <si>
    <t>Sub Total</t>
  </si>
  <si>
    <t>Income lost due to reduction in valuation</t>
  </si>
  <si>
    <t>Sub-Total + Red in Val. - Total Yield</t>
  </si>
  <si>
    <t>A
Accumulated Balance</t>
  </si>
  <si>
    <t>B
Result</t>
  </si>
  <si>
    <t>C
Valuation Change Income Adjustment</t>
  </si>
  <si>
    <r>
      <rPr>
        <b/>
        <sz val="10"/>
        <rFont val="Arial"/>
        <family val="2"/>
      </rPr>
      <t xml:space="preserve">Previous year's Current Year Yield Tab </t>
    </r>
    <r>
      <rPr>
        <sz val="10"/>
        <rFont val="Arial"/>
        <family val="2"/>
      </rPr>
      <t xml:space="preserve">
Opening Balance</t>
    </r>
  </si>
  <si>
    <t xml:space="preserve">Conservation Agreement Adjustment   </t>
  </si>
  <si>
    <t>Expiring SV in 2023-24</t>
  </si>
  <si>
    <r>
      <t xml:space="preserve">Income lost due to reduction in valuation </t>
    </r>
    <r>
      <rPr>
        <sz val="8"/>
        <rFont val="Arial"/>
        <family val="2"/>
      </rPr>
      <t>(as identified in Valuation Reduction tab)</t>
    </r>
  </si>
  <si>
    <t>Land Valuation - Notes</t>
  </si>
  <si>
    <t>of the Land Valuation tab).</t>
  </si>
  <si>
    <t>Section 513 Estimates required to adjust a council’s NGI are to be processed as follows:</t>
  </si>
  <si>
    <t>notional general income” in the Land Valuation tab which must reconcile with the</t>
  </si>
  <si>
    <t>decrease are also included in Land Valuation tab (replacing prior valuations with new</t>
  </si>
  <si>
    <t>to the minimum rate (to enable calculation of notional revenue in Land Valuation tab) a</t>
  </si>
  <si>
    <t>base date parcels estimated at $16,000 each in Land Valuation tab which may</t>
  </si>
  <si>
    <t>included in Land Valuation tab, replacing the prior base date valuations.</t>
  </si>
  <si>
    <t>It is again emphasised that the “total rateable land value” in Land Valuation tab must</t>
  </si>
  <si>
    <t>reconcile with the total transferred from Land Valuation tab.</t>
  </si>
  <si>
    <r>
      <t xml:space="preserve">This table is an automated summary of the information below and is </t>
    </r>
    <r>
      <rPr>
        <u/>
        <sz val="10"/>
        <rFont val="Arial"/>
        <family val="2"/>
      </rPr>
      <t>not to be filled in</t>
    </r>
    <r>
      <rPr>
        <sz val="10"/>
        <rFont val="Arial"/>
        <family val="2"/>
      </rPr>
      <t xml:space="preserve">. For information purposes only. </t>
    </r>
  </si>
  <si>
    <t xml:space="preserve"> from the prior year's Conservation Agreement tab).</t>
  </si>
  <si>
    <r>
      <t xml:space="preserve">This table is an automated summary of the information in the Current Year Yield below and is </t>
    </r>
    <r>
      <rPr>
        <u/>
        <sz val="10"/>
        <rFont val="Arial"/>
        <family val="2"/>
      </rPr>
      <t>not to be filled in</t>
    </r>
    <r>
      <rPr>
        <sz val="10"/>
        <rFont val="Arial"/>
        <family val="2"/>
      </rPr>
      <t xml:space="preserve">. </t>
    </r>
  </si>
  <si>
    <t>amount are not to be included in Conservation Agreement tab.  Parcels that are also 100% subject to a</t>
  </si>
  <si>
    <t>property, $50,000 would be shown in the Current Year Yield tab.</t>
  </si>
  <si>
    <t>Refer to the Conservation Agreement tab for details regarding conservation agreements.</t>
  </si>
  <si>
    <t>Valuation Reduction - Notes</t>
  </si>
  <si>
    <t xml:space="preserve">This sheet calculates the amount of income lost as a result of changes in </t>
  </si>
  <si>
    <t xml:space="preserve">The total amount of the lost income is transferred to the Calculation tab where it </t>
  </si>
  <si>
    <t>for 2007/08.</t>
  </si>
  <si>
    <r>
      <t xml:space="preserve">           Total Adjustment to Income </t>
    </r>
    <r>
      <rPr>
        <sz val="8"/>
        <rFont val="Arial"/>
        <family val="2"/>
      </rPr>
      <t xml:space="preserve">(transfer to Current Year Yield tab) </t>
    </r>
  </si>
  <si>
    <t>Conservation Agreements - Notes</t>
  </si>
  <si>
    <t>Adjustment to income due to Conservation Agreements</t>
  </si>
  <si>
    <t>Income lost due to Reductions in Valuation</t>
  </si>
  <si>
    <t>The work sheet calculates the portion of the base or minimum amount that would</t>
  </si>
  <si>
    <t>covering 66.6% of the property, $50,000 would be shown in the Current Year Yield tab.</t>
  </si>
  <si>
    <t>and any income adjustment percentage if applicable, or</t>
  </si>
  <si>
    <t>The calculations for the previous year in column E must reconcile with Permissible Income for General Rates in the previous year's Financial Statements and the calculations for the current year in column F must reconcile with the current Workpapers and that the data is accurately transferred into  Permissible Income for General Rates in the current year Financial Statements.</t>
  </si>
  <si>
    <t>MAXIMUM GENERAL INCOME</t>
  </si>
  <si>
    <r>
      <t xml:space="preserve">Section 511, </t>
    </r>
    <r>
      <rPr>
        <b/>
        <i/>
        <sz val="12"/>
        <rFont val="Arial"/>
        <family val="2"/>
      </rPr>
      <t>Local Government Act 1993</t>
    </r>
  </si>
  <si>
    <t>$</t>
  </si>
  <si>
    <t>(Accumulated balance)</t>
  </si>
  <si>
    <t>LESS:</t>
  </si>
  <si>
    <t>Reductions in Valuation claimed in the current year</t>
  </si>
  <si>
    <t>(Result including reductions in valuation income)</t>
  </si>
  <si>
    <t>No. of Assessments</t>
  </si>
  <si>
    <t>2023-24 Annual Charges identified in Section 505(a) as being included in General Income
 e.g. drainage</t>
  </si>
  <si>
    <t>2023-24 Special Rates</t>
  </si>
  <si>
    <t>Excess Result</t>
  </si>
  <si>
    <t xml:space="preserve">Enter in % </t>
  </si>
  <si>
    <t>Catch up taken before this year</t>
  </si>
  <si>
    <t>Permissible Income Tab</t>
  </si>
  <si>
    <t>Total Notional Income Yield</t>
  </si>
  <si>
    <t xml:space="preserve">City of Sydney </t>
  </si>
  <si>
    <r>
      <rPr>
        <b/>
        <sz val="10"/>
        <rFont val="Arial"/>
        <family val="2"/>
      </rPr>
      <t xml:space="preserve">* IMPORTANT: </t>
    </r>
    <r>
      <rPr>
        <sz val="10"/>
        <rFont val="Arial"/>
        <family val="2"/>
      </rPr>
      <t xml:space="preserve"> Data for column E cells can be manually entered from the previous year's Fin Statement Report Tab, column F. </t>
    </r>
    <r>
      <rPr>
        <b/>
        <sz val="10"/>
        <rFont val="Arial"/>
        <family val="2"/>
      </rPr>
      <t>The amount must be entered into each cell rounded to the nearest whole $</t>
    </r>
    <r>
      <rPr>
        <sz val="10"/>
        <rFont val="Arial"/>
        <family val="2"/>
      </rPr>
      <t xml:space="preserve">, then the cell will automictically format to the nearest $'000 </t>
    </r>
  </si>
  <si>
    <t xml:space="preserve">tab does not contain enough rows please contact the Office of Local Government Performance Team:  Phone  (02) 4428 4100 </t>
  </si>
  <si>
    <t xml:space="preserve">In Previous Years - NGI and Current Year NY, each category/sub-category should be entered on a separate row. </t>
  </si>
  <si>
    <t>will reduce any excess result for the current year.</t>
  </si>
  <si>
    <t>For example, a Council with valuation objection income worth $25,000 in the Valuation Reduction</t>
  </si>
  <si>
    <t>Therefore, any valuation objection income shown in Reduction in Valuation tab must be used</t>
  </si>
  <si>
    <t xml:space="preserve">Land Valuations: </t>
  </si>
  <si>
    <t>Check the rates structure is identical to Previous Years - NGI:</t>
  </si>
  <si>
    <t>Check the new land valuation from Land Valuations equals Previous Years NGI.</t>
  </si>
  <si>
    <r>
      <t xml:space="preserve">If councils don’t recover catch up results within </t>
    </r>
    <r>
      <rPr>
        <b/>
        <sz val="10"/>
        <rFont val="Arial"/>
        <family val="2"/>
      </rPr>
      <t>10 years</t>
    </r>
    <r>
      <rPr>
        <sz val="10"/>
        <rFont val="Arial"/>
        <family val="2"/>
      </rPr>
      <t xml:space="preserve"> by going into excess, councils will lose that revenue permanently from the rate base (and subsequently all future cumulative increases for that lost revenue). Councils can avoid losing income in this manner by going into excess.</t>
    </r>
  </si>
  <si>
    <t>Conservation Agreements: are calculated in Conservation Agreement tab and transferred to Current Year Yield tab where they are deducted from the notional yield (which is transferred to the Current Year Yield tab. Where material, agree a sample of variations to applicable Conservation Agreements.</t>
  </si>
  <si>
    <t>(4)  Reductions in valuation are unexpected changes in land values issued by the Valuer-General.  Councils can claim the value of the income lost due to the changes in any single year.  These amounts should only be included in the years when the Notional General Income Yield (NGIY) is greater than the Maximum General Income permissible plus the available accumulated shortfalls under s511.  Using the valuation reductions in a year when council does not levy the full NGIY, will see this amount lost.</t>
  </si>
  <si>
    <t>(The non-advalorem portion is automatically transferred from the Conservation Agreement tab).</t>
  </si>
  <si>
    <t>the impact of Voluntary Conservation Agreement claimed in the current year.</t>
  </si>
  <si>
    <t>Previous Year NGI -  Notes</t>
  </si>
  <si>
    <t>Certain information from the Previous Year Yield tab will need to be transferred to the Financial Data Return General Information tab for use in the Financial Assistance Grants calculations and the Time Series Data and Your Council Website update.</t>
  </si>
  <si>
    <t>(Sub-Totals from Previous Year Yield all pages)</t>
  </si>
  <si>
    <r>
      <t xml:space="preserve">seek an income adjustment for certain </t>
    </r>
    <r>
      <rPr>
        <b/>
        <sz val="12"/>
        <rFont val="Arial"/>
        <family val="2"/>
      </rPr>
      <t>crown land</t>
    </r>
    <r>
      <rPr>
        <sz val="12"/>
        <rFont val="Arial"/>
        <family val="2"/>
      </rPr>
      <t xml:space="preserve"> that becomes rateable –</t>
    </r>
  </si>
  <si>
    <t xml:space="preserve">Previous year's 
Conservation Agreement Adjustment </t>
  </si>
  <si>
    <t>Carry forward</t>
  </si>
  <si>
    <t xml:space="preserve">Total (A + B) Carry Fwd. Total 
</t>
  </si>
  <si>
    <r>
      <rPr>
        <b/>
        <sz val="10"/>
        <rFont val="Arial"/>
        <family val="2"/>
      </rPr>
      <t>Previous year's Current Year Yield Tab</t>
    </r>
    <r>
      <rPr>
        <sz val="10"/>
        <rFont val="Arial"/>
        <family val="2"/>
      </rPr>
      <t xml:space="preserve">
Opening Balance</t>
    </r>
  </si>
  <si>
    <t>Sub total</t>
  </si>
  <si>
    <r>
      <rPr>
        <b/>
        <sz val="12"/>
        <rFont val="Arial"/>
        <family val="2"/>
      </rPr>
      <t>Less</t>
    </r>
    <r>
      <rPr>
        <sz val="12"/>
        <rFont val="Arial"/>
        <family val="2"/>
      </rPr>
      <t xml:space="preserve"> valuation change claimed in the previous year</t>
    </r>
  </si>
  <si>
    <r>
      <rPr>
        <b/>
        <sz val="12"/>
        <rFont val="Arial"/>
        <family val="2"/>
      </rPr>
      <t>Plus or minus</t>
    </r>
    <r>
      <rPr>
        <sz val="12"/>
        <rFont val="Arial"/>
        <family val="2"/>
      </rPr>
      <t xml:space="preserve"> last year's Carry Forward Total</t>
    </r>
  </si>
  <si>
    <t>Total Permissible Income</t>
  </si>
  <si>
    <t>Catch up or (excess) result</t>
  </si>
  <si>
    <t>Notional general income</t>
  </si>
  <si>
    <t>For purposes of audit trail and to assist Council's Auditor:</t>
  </si>
  <si>
    <t>Attach a copy of council resolution making 2023-24 rates and charges.</t>
  </si>
  <si>
    <t>Rate peg or special variation or CLA</t>
  </si>
  <si>
    <t>income variation percentage (under s506, or s508 or s508A as applicable)</t>
  </si>
  <si>
    <t>Please return to soc@olg.nsw.gov.au</t>
  </si>
  <si>
    <t>(MUST equal total rateable land value in Previous Year - NGI)</t>
  </si>
  <si>
    <t xml:space="preserve">Completed Workpapers and signed Statement of Compliance (SOC) are to be forwarded to Council's external Auditor at the same time as the Financial Statements. </t>
  </si>
  <si>
    <t xml:space="preserve">NB Councils are required to provide the Office of Local </t>
  </si>
  <si>
    <t>Government with the completed workpapers.</t>
  </si>
  <si>
    <t>rates, to account for changes in the number of assessments and any increase or</t>
  </si>
  <si>
    <t>The opening rateable land value figure (E12) equals the total in the Current Year Yield tab</t>
  </si>
  <si>
    <t>have completed the calculation worksheet.</t>
  </si>
  <si>
    <r>
      <t xml:space="preserve">Valuer General under section 513(1)(a) of the </t>
    </r>
    <r>
      <rPr>
        <i/>
        <sz val="12"/>
        <rFont val="Arial"/>
        <family val="2"/>
      </rPr>
      <t>Local Government Act 1993</t>
    </r>
    <r>
      <rPr>
        <sz val="12"/>
        <rFont val="Arial"/>
        <family val="2"/>
      </rPr>
      <t>,</t>
    </r>
  </si>
  <si>
    <t>The result of these adjustments (E32) is a revised total of rateable land values,</t>
  </si>
  <si>
    <r>
      <t xml:space="preserve">Note: </t>
    </r>
    <r>
      <rPr>
        <sz val="12"/>
        <rFont val="Arial"/>
        <family val="2"/>
      </rPr>
      <t xml:space="preserve">This figure </t>
    </r>
    <r>
      <rPr>
        <b/>
        <sz val="12"/>
        <rFont val="Arial"/>
        <family val="2"/>
      </rPr>
      <t>must</t>
    </r>
    <r>
      <rPr>
        <sz val="12"/>
        <rFont val="Arial"/>
        <family val="2"/>
      </rPr>
      <t xml:space="preserve"> equal the total land value figure used in Previous Year -NGI tab (J11).</t>
    </r>
  </si>
  <si>
    <r>
      <t xml:space="preserve">The following are supplementary valuations that are </t>
    </r>
    <r>
      <rPr>
        <b/>
        <sz val="12"/>
        <rFont val="Arial"/>
        <family val="2"/>
      </rPr>
      <t>NOT</t>
    </r>
    <r>
      <rPr>
        <sz val="12"/>
        <rFont val="Arial"/>
        <family val="2"/>
      </rPr>
      <t xml:space="preserve"> to be shown on Land Valuation tab:</t>
    </r>
  </si>
  <si>
    <t>approved income adjustments are added in the Permissible Income tab.</t>
  </si>
  <si>
    <r>
      <t xml:space="preserve">The following examples are </t>
    </r>
    <r>
      <rPr>
        <b/>
        <sz val="12"/>
        <rFont val="Arial"/>
        <family val="2"/>
      </rPr>
      <t>NOT</t>
    </r>
    <r>
      <rPr>
        <sz val="12"/>
        <rFont val="Arial"/>
        <family val="2"/>
      </rPr>
      <t xml:space="preserve"> to be included in Land Valuation tab:</t>
    </r>
  </si>
  <si>
    <t>are required in the Previous Year -NGI tab, particularly when minimums are involved.</t>
  </si>
  <si>
    <t xml:space="preserve">notional revenue in Prior Year - NGI tab  (based on a bulk estimate for each </t>
  </si>
  <si>
    <t>“Total Rateable Land Value” in the Prior Year -NGI tab.  The estimates of increase or</t>
  </si>
  <si>
    <t>valuations" are to be amended to incorporate any increase or decrease in estimates in the</t>
  </si>
  <si>
    <t>To enable a calculation of notional revenue in the Previous Year -NGI tab the “land</t>
  </si>
  <si>
    <t>Previous Year - NGI to incorporate any change in the “number on minimum” and/or “land</t>
  </si>
  <si>
    <r>
      <t xml:space="preserve">base amounts </t>
    </r>
    <r>
      <rPr>
        <b/>
        <sz val="12"/>
        <rFont val="Arial"/>
        <family val="2"/>
      </rPr>
      <t>must</t>
    </r>
    <r>
      <rPr>
        <sz val="12"/>
        <rFont val="Arial"/>
        <family val="2"/>
      </rPr>
      <t xml:space="preserve"> be the same as those declared the Current Year Yield</t>
    </r>
  </si>
  <si>
    <t>of the previous year's workpapers.</t>
  </si>
  <si>
    <t xml:space="preserve">Previous Year - NGI  and Current Year Yield tabs. </t>
  </si>
  <si>
    <t>Worksheet completion</t>
  </si>
  <si>
    <t xml:space="preserve">Previous Year - NGI and Current Year Yield tabs. </t>
  </si>
  <si>
    <t>Current Year Yield tab while the original value will still be included in Previous Year - NGI.  For example, for a</t>
  </si>
  <si>
    <t xml:space="preserve">Councils are to include mixed development assessment numbers proportionately in Previous Year - NGI </t>
  </si>
  <si>
    <t>and Current Year Yield according to the appropriate percentages. For example, a 65% residential and</t>
  </si>
  <si>
    <r>
      <t xml:space="preserve">The insertion of section 518B of the </t>
    </r>
    <r>
      <rPr>
        <i/>
        <sz val="10"/>
        <rFont val="Arial"/>
        <family val="2"/>
      </rPr>
      <t xml:space="preserve">Local Government Act 1993 </t>
    </r>
    <r>
      <rPr>
        <sz val="10"/>
        <rFont val="Arial"/>
        <family val="2"/>
      </rPr>
      <t>requires that a council apportion rates and</t>
    </r>
  </si>
  <si>
    <t>charges for mixed development land according to the percentages represented by the apportionment</t>
  </si>
  <si>
    <t>35% business apportionment factor would be included as a 0.65 residential assessment and</t>
  </si>
  <si>
    <t>0.35 business assessment. The land values would also be apportioned in the same manner.</t>
  </si>
  <si>
    <t>For the year ended 30 June 2024</t>
  </si>
  <si>
    <t>*2023-24 Calculation</t>
  </si>
  <si>
    <t xml:space="preserve">2024-25 Calculation </t>
  </si>
  <si>
    <t>Valuation Reduction tab.</t>
  </si>
  <si>
    <t xml:space="preserve">included in the Valuation Reduction tab, a Council’s level of Notional General Income will </t>
  </si>
  <si>
    <t xml:space="preserve">tab of the 2007/08 Permissible Income tab will have its permissible income increased by $25,000 </t>
  </si>
  <si>
    <t>base or minimum amount being calculated.</t>
  </si>
  <si>
    <t>to be included in the Conservation Tab to calculate any overstated income as a result of the full</t>
  </si>
  <si>
    <t>This schedule ensures that Council's notional general income yield (Current Year Yield</t>
  </si>
  <si>
    <t>total notional general income yield figure.</t>
  </si>
  <si>
    <t xml:space="preserve">As the calculation of notional general income is only applicable to rateable land, </t>
  </si>
  <si>
    <t xml:space="preserve">amount are not to be included in the Conservation Agreements tab.  Parcels that are also 100% </t>
  </si>
  <si>
    <t>Percentage increase (%)</t>
  </si>
  <si>
    <r>
      <t xml:space="preserve">Plus </t>
    </r>
    <r>
      <rPr>
        <sz val="12"/>
        <rFont val="Arial"/>
        <family val="2"/>
      </rPr>
      <t>percentage increase amount</t>
    </r>
    <r>
      <rPr>
        <b/>
        <sz val="12"/>
        <rFont val="Arial"/>
        <family val="2"/>
      </rPr>
      <t xml:space="preserve"> </t>
    </r>
    <r>
      <rPr>
        <sz val="12"/>
        <rFont val="Arial"/>
        <family val="2"/>
      </rPr>
      <t>($)</t>
    </r>
  </si>
  <si>
    <t>Fin Statement Report - Notes</t>
  </si>
  <si>
    <r>
      <rPr>
        <b/>
        <sz val="12"/>
        <rFont val="Arial"/>
        <family val="2"/>
      </rPr>
      <t>Less</t>
    </r>
    <r>
      <rPr>
        <sz val="12"/>
        <rFont val="Arial"/>
        <family val="2"/>
      </rPr>
      <t xml:space="preserve"> Notional General Income Yield</t>
    </r>
  </si>
  <si>
    <r>
      <rPr>
        <b/>
        <sz val="12"/>
        <rFont val="Arial"/>
        <family val="2"/>
      </rPr>
      <t>Plus</t>
    </r>
    <r>
      <rPr>
        <sz val="12"/>
        <rFont val="Arial"/>
        <family val="2"/>
      </rPr>
      <t xml:space="preserve"> income lost due to reduction in valuation claimed  </t>
    </r>
    <r>
      <rPr>
        <sz val="8"/>
        <rFont val="Arial"/>
        <family val="2"/>
      </rPr>
      <t>(4)</t>
    </r>
  </si>
  <si>
    <r>
      <rPr>
        <b/>
        <sz val="12"/>
        <rFont val="Arial"/>
        <family val="2"/>
      </rPr>
      <t>Less</t>
    </r>
    <r>
      <rPr>
        <sz val="12"/>
        <rFont val="Arial"/>
        <family val="2"/>
      </rPr>
      <t xml:space="preserve"> unused catch-up greater than 10 years</t>
    </r>
    <r>
      <rPr>
        <sz val="8"/>
        <rFont val="Arial"/>
        <family val="2"/>
      </rPr>
      <t xml:space="preserve"> (5)</t>
    </r>
  </si>
  <si>
    <t>(must comply with section 509(2)(a) of the Local Government Act 1993)</t>
  </si>
  <si>
    <t xml:space="preserve">2024-25 PERMISSIBLE INCOME </t>
  </si>
  <si>
    <t>then the rest of the Workpapers.</t>
  </si>
  <si>
    <t>Valuations used for 
2023-24</t>
  </si>
  <si>
    <t>New SVs and continuing s508A in 2023-24</t>
  </si>
  <si>
    <t>New rateable Crown Land income adjustment in 2023-24)</t>
  </si>
  <si>
    <t>Valuations used Current Year Yield for 2024-25</t>
  </si>
  <si>
    <t>Expiring SV in 2024-25</t>
  </si>
  <si>
    <t>2023-24. (ie. Estimates for supplementary valuations yet to be</t>
  </si>
  <si>
    <t>Valuations Used To Levy 2023-24 Rates</t>
  </si>
  <si>
    <t>Total of Rateable Land Valuations used to calculate 2023-24</t>
  </si>
  <si>
    <t>Rates levied in 2023-24 and 2024-25</t>
  </si>
  <si>
    <t>This workpaper amends the total rateable land value, used to calculate the 2023-24</t>
  </si>
  <si>
    <t>decrease in land value that occurred during 2023-24. This is the figure used to</t>
  </si>
  <si>
    <t>calculate Notional General Income for 2024-25.</t>
  </si>
  <si>
    <t xml:space="preserve">of the 2023-24 Workpapers.  This figure will be automatically inserted after councils </t>
  </si>
  <si>
    <t>as that used to levy the 2023-24 rates. (Refer to the notes below for information</t>
  </si>
  <si>
    <t>2023-24 year (E17). Only include values for rateable land with the same base date</t>
  </si>
  <si>
    <t>for the 2023-24 year.</t>
  </si>
  <si>
    <t>Council is to request section 513 (1)(a) estimates from the</t>
  </si>
  <si>
    <t>513 (1)(a) estimate.  These net increases or decreases in values are</t>
  </si>
  <si>
    <t>to be included in the “Total of rateable land valuations used to calculate 2023-24</t>
  </si>
  <si>
    <t>appropriate category or sub-category. An amendment will also be necessary in the</t>
  </si>
  <si>
    <t>2023-24 Notional Revenue</t>
  </si>
  <si>
    <t>Land Value as at 30/06/24</t>
  </si>
  <si>
    <t>CALCULATION OF 2023-24 NOTIONAL GENERAL INCOME  - Ordinary Rates</t>
  </si>
  <si>
    <t>Note: Total  assessments should approximate (but generally NOT equal) the number of assessments in the Current Year Yield tab. Any significant difference should be explained. All valuations included here must be included in Council's Valuation list on 30 June 2024 or have been provided by the Valuer General's estimates in Land Valuation tab.</t>
  </si>
  <si>
    <t>(Do not include parcels that are rateable in 2024-25 but were non-rateable in 2023-24; include in Current Year Yield tab only).</t>
  </si>
  <si>
    <t>(Include parcels that were rateable in 2023-24 but are non-rateable in 2024-25; exclude from Current Year Yield tab).</t>
  </si>
  <si>
    <t>2023-24 Notional Income</t>
  </si>
  <si>
    <t>CALCULATION OF 2023-24 NOTIONAL GENERAL INCOME - SPECIAL RATES</t>
  </si>
  <si>
    <t>CALCULATION OF 2023-24 NOTIONAL GENERAL INCOME   - ANNUAL CHARGES</t>
  </si>
  <si>
    <t>Total 2023-24 Notional General Income:</t>
  </si>
  <si>
    <t>Calculation of notional general income for 2023-24</t>
  </si>
  <si>
    <t>This schedule calculates the Notional General Income for 2023-24. It applies the</t>
  </si>
  <si>
    <t>rating structure used in 2023-24 to land values adjusted by supplementary</t>
  </si>
  <si>
    <t>valuations received during 2023-24.</t>
  </si>
  <si>
    <t>You must enter the same rating structure used to levy rates in 2023-24.</t>
  </si>
  <si>
    <t>Including all ordinary rates, special rates and annual charges levied in the year.</t>
  </si>
  <si>
    <t>in the Land Valuation tab (E27).</t>
  </si>
  <si>
    <t>Land Value as at 01/07/24</t>
  </si>
  <si>
    <t>2024-25 Notional Income Yield</t>
  </si>
  <si>
    <t>Calculation of 2024-25 General Income Yield - Ordinary Rates</t>
  </si>
  <si>
    <t>Note: All valuations in this part must be ones in Council's Valuation List on 1 July 2024 including those where section 513 estimates were used in the Land Valuation tab</t>
  </si>
  <si>
    <t>This schedule should reflect the actual values used for levying rates in 2024-25.
 Notioanl Income Yield should be shown before any adjustment is made for uncollected income.</t>
  </si>
  <si>
    <t>Calculation of 2024-25 General Income Yield - Special Rates</t>
  </si>
  <si>
    <t>Calculation of 2024-25 Notional General Income Yield - Annual Charges</t>
  </si>
  <si>
    <t>2024-25 Annual Charges identified in Section 505(a) as being included in General Income
 e.g. drainage</t>
  </si>
  <si>
    <t xml:space="preserve">                Total 2024-25 Current Year Yield:</t>
  </si>
  <si>
    <r>
      <rPr>
        <b/>
        <sz val="9"/>
        <rFont val="Arial"/>
        <family val="2"/>
      </rPr>
      <t>Note:</t>
    </r>
    <r>
      <rPr>
        <sz val="9"/>
        <rFont val="Arial"/>
        <family val="2"/>
      </rPr>
      <t xml:space="preserve"> Section </t>
    </r>
    <r>
      <rPr>
        <b/>
        <sz val="9"/>
        <rFont val="Arial"/>
        <family val="2"/>
      </rPr>
      <t>505(a)</t>
    </r>
    <r>
      <rPr>
        <sz val="9"/>
        <rFont val="Arial"/>
        <family val="2"/>
      </rPr>
      <t xml:space="preserve"> of the </t>
    </r>
    <r>
      <rPr>
        <i/>
        <sz val="9"/>
        <rFont val="Arial"/>
        <family val="2"/>
      </rPr>
      <t>Local Government Act 1993</t>
    </r>
    <r>
      <rPr>
        <sz val="9"/>
        <rFont val="Arial"/>
        <family val="2"/>
      </rPr>
      <t xml:space="preserve"> provides for those rates and charges that are to be included in general income, including certain section 501 annual charges.</t>
    </r>
  </si>
  <si>
    <t>Calculation of Notional General Income Yield for 2024-25</t>
  </si>
  <si>
    <t>This schedule calculates the Notional General Income Yield for 2024-25.</t>
  </si>
  <si>
    <t>in 2024-25. Include all ordinary rates, special rates and annual charges levied</t>
  </si>
  <si>
    <t>The Total General Income yield figure is adjusted automatically to reflect</t>
  </si>
  <si>
    <t xml:space="preserve">                                      it WILL be deducted from next years (2025-26) permissible general income (see Permissible Income Tab I7).</t>
  </si>
  <si>
    <t>being recovered for a previous year (once only) as permissible general income.</t>
  </si>
  <si>
    <t xml:space="preserve">Adjustment to Income in 2024-25 due to Conservation Agreements </t>
  </si>
  <si>
    <t>2024-25 Base Amount $
(If Applicable)</t>
  </si>
  <si>
    <t>2024-25 Minimum $
(If Applicable)</t>
  </si>
  <si>
    <t>the Previous Year - NGI and Current Year Yield tabs.</t>
  </si>
  <si>
    <t xml:space="preserve">Current Year Yield tab while the original value will still be included in Previous Year - NGI tab.  </t>
  </si>
  <si>
    <t>Catch Up - Notes</t>
  </si>
  <si>
    <r>
      <t xml:space="preserve">The </t>
    </r>
    <r>
      <rPr>
        <i/>
        <sz val="12"/>
        <rFont val="Arial"/>
        <family val="2"/>
      </rPr>
      <t>Local Government Act 199</t>
    </r>
    <r>
      <rPr>
        <sz val="12"/>
        <rFont val="Arial"/>
        <family val="2"/>
      </rPr>
      <t>3 has been amended to make a number of changes to support councils and ratepayers during the COVID-19 pandemic as part of the COVID-19 Legislative Amendment (Emergency Measures-Miscellaneous) Act No.2. These changes enable a council that does not apply the full percentage increase of the rate peg (or any applicable Special Variation) this year or in any future year to set rates in any one or more of the next 10 years to return it to the original rating trajectory.</t>
    </r>
  </si>
  <si>
    <t xml:space="preserve">2023-24 Notional General Income </t>
  </si>
  <si>
    <t>2023-24 (Result)</t>
  </si>
  <si>
    <t>Total Permissible General Income for 2024-25</t>
  </si>
  <si>
    <t>2024-25 Notional General Income Yield (from Current Year Yield tab)</t>
  </si>
  <si>
    <t xml:space="preserve">Carry forward Total for 2025-26 </t>
  </si>
  <si>
    <t xml:space="preserve">   to be deducted from 2025-26 permissible general income (s511A) *</t>
  </si>
  <si>
    <t xml:space="preserve">   TOTAL AVAILABLE FOR 2025-26</t>
  </si>
  <si>
    <t>compares that to council's General Income Yield, and calculates the</t>
  </si>
  <si>
    <t>The schedule picks up the revised General Income from Previous Year - NGI (I11).</t>
  </si>
  <si>
    <t>The sub-total (G14) is then adjusted by any remaining catch-up or excess amounts</t>
  </si>
  <si>
    <t>Total Permissible General Income for the year (I25).</t>
  </si>
  <si>
    <t xml:space="preserve">transferred from Current Year Yield tab to Permissible Income tab (I27) to give the Net  </t>
  </si>
  <si>
    <t>Result Catch-up or Excess for the year (I29).</t>
  </si>
  <si>
    <t>Valuation Reduction tab the total amount is shown in I31 and added to the</t>
  </si>
  <si>
    <t>adjustment must be reversed (D38) to reflect the true amount available for the</t>
  </si>
  <si>
    <t>following year (D40).</t>
  </si>
  <si>
    <t>Catch-up / (Excess) result for 2024-25</t>
  </si>
  <si>
    <t>The result for 2024-25 and the carry forward entitlement for 2025-26 as follows:</t>
  </si>
  <si>
    <t>Total Available for 2025-26</t>
  </si>
  <si>
    <t>You will also need the previous 2 year's Current Year Yield tab and the Previous Years - NGI.</t>
  </si>
  <si>
    <t>Check that the data in all spreadsheet have not been overridden, ie, all cells shaded in yellow are automatically populated with a formula.</t>
  </si>
  <si>
    <t xml:space="preserve">Check valuations used to levy prior year's rates equal the previous year's Working Papers </t>
  </si>
  <si>
    <t>Variations in the number of assessments between Previous Year - NGI and Current Year Yield may be the result of changes in rateability e.g. properties changing from non-rateable to rateable during the year and vice versa. The changes can be checked against the reconciliation of non-rateable valuations.</t>
  </si>
  <si>
    <r>
      <t xml:space="preserve">If councils go into excess in the carry forward amount (an amount that exceeds the permissible income) OLG will automatically extract these amounts from councils'  Financial Data Returns to administer Ministerial approval, by order published in the NSW Government Gazette in accordance with section 512 of the </t>
    </r>
    <r>
      <rPr>
        <b/>
        <i/>
        <sz val="10"/>
        <rFont val="Arial"/>
        <family val="2"/>
      </rPr>
      <t>Local Government Act 1993</t>
    </r>
    <r>
      <rPr>
        <b/>
        <sz val="10"/>
        <rFont val="Arial"/>
        <family val="2"/>
      </rPr>
      <t>.</t>
    </r>
  </si>
  <si>
    <t>Reduction should automatically populate from the Valuation Reduction tab to Current Year Yield tab.</t>
  </si>
  <si>
    <t>(3)  The income variation percentage is under s506, or s508 or s508A amd Crown Land adjustment as applicable and is inclusive of the rate peg percentage and where applicable crown land adjustment.</t>
  </si>
  <si>
    <t>(5)  Unused catch-up amounts are to be deducted if they are not caught up within 10 years from 2019-20. Councils should review their working papers since this rating year, and ensure they have not foregone any catchups. Usually councils will have a nominal carry forward figure. These amounts can be adjusted for in setting the rates in a future year.</t>
  </si>
  <si>
    <t>(6)   Carry forward amounts (Cell F34) which are in excess (an amount that exceeds the permissible income) require Ministerial approval by order published in the NSW Government Gazette in accordance with section 512 of the Local Government Act 1993.  The OLG will extract these amounts from councils' Permissible Income for General Rates in the Financial Data Return (FDR) to administer this process. Please check data is transferred accurately to the Financial Statements and the FDR</t>
  </si>
  <si>
    <t xml:space="preserve">proposed that the method in (b) above can be used. </t>
  </si>
  <si>
    <t>Completion of this schedule is only necessary when Council's report</t>
  </si>
  <si>
    <t>a catch up result.</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</si>
  <si>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</si>
  <si>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</si>
  <si>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</si>
  <si>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</si>
  <si>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</si>
  <si>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</si>
  <si>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</si>
  <si>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</si>
  <si>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</si>
  <si>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</si>
  <si>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</si>
  <si>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</si>
  <si>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</si>
  <si>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</si>
  <si>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</si>
  <si>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</si>
  <si>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</si>
  <si>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</si>
  <si>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</si>
  <si>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This information is to be copied from the Catch up tab from the last year's workpapers</t>
  </si>
  <si>
    <t>Amount utilised in 2024-25</t>
  </si>
  <si>
    <t>Income variation percentage 
(under s506, 508 or 508A, Crown land as applicable 
2024-25)</t>
  </si>
  <si>
    <t>Previous year's Permissible Income/
Calculation Tab</t>
  </si>
  <si>
    <t>Catch Up 
Result</t>
  </si>
  <si>
    <t>Year</t>
  </si>
  <si>
    <t>Always begin entering data in the first available row in each worksheet.</t>
  </si>
  <si>
    <t>Unless data entry begins in the first row totals will not calculate.</t>
  </si>
  <si>
    <t xml:space="preserve">All components of a rate, including ad valorem, base and minimum </t>
  </si>
  <si>
    <t>amounts (for each category/sub-category) are to be entered on the same row.</t>
  </si>
  <si>
    <t>Individual notes to assist in completing each worksheet and schedules in</t>
  </si>
  <si>
    <t>the workpapers are provided.  Any comments designed to improve</t>
  </si>
  <si>
    <t>these notes are welcome and where appropriate will be incorporated</t>
  </si>
  <si>
    <t>These should be directed to the Performance Team at the above contact.</t>
  </si>
  <si>
    <t>Unused Catch up</t>
  </si>
  <si>
    <t>CALCULATION OF TOTAL LAND VALUATIONS ON HAND AT 30 June 2024</t>
  </si>
  <si>
    <t>levy 2023-24 rates (section 509(2)(b) of the Local Government Act 1993).  Note: Must only include supplementary valuations as defined in the Valuation</t>
  </si>
  <si>
    <t xml:space="preserve">1 July 2023 and used for the making and levying of 2023-24 rates. </t>
  </si>
  <si>
    <t xml:space="preserve">(with same base date).  </t>
  </si>
  <si>
    <t>Calculation of total land valuations on hand at 30 June 2024</t>
  </si>
  <si>
    <t>Any inclusion in the Land Valuation Tab as a “supplementary valuation”  must abide with the “definition”</t>
  </si>
  <si>
    <t xml:space="preserve"> in a supplementary list.</t>
  </si>
  <si>
    <r>
      <t xml:space="preserve">contained in the </t>
    </r>
    <r>
      <rPr>
        <i/>
        <sz val="12"/>
        <rFont val="Arial"/>
        <family val="2"/>
      </rPr>
      <t>Valuation of Land Act 1916</t>
    </r>
    <r>
      <rPr>
        <sz val="12"/>
        <rFont val="Arial"/>
        <family val="2"/>
      </rPr>
      <t xml:space="preserve"> and </t>
    </r>
    <r>
      <rPr>
        <b/>
        <sz val="12"/>
        <rFont val="Arial"/>
        <family val="2"/>
      </rPr>
      <t xml:space="preserve">does not </t>
    </r>
    <r>
      <rPr>
        <sz val="12"/>
        <rFont val="Arial"/>
        <family val="2"/>
      </rPr>
      <t>necessarily include all entries contained</t>
    </r>
  </si>
  <si>
    <t>Councils should use the oldest catch up first to avoid loss of income</t>
  </si>
  <si>
    <t>Any unused catch-up will be deducted from the result after ten years.</t>
  </si>
  <si>
    <t xml:space="preserve">Councils should keep track of catchups in the Catch up tab.  </t>
  </si>
  <si>
    <r>
      <t xml:space="preserve">(2)   Adjustments account for changes in the number of assessments and any increase or decrease in land value occurring during the year. The adjustments are called in the Valuation of Land Act 1916 "supplementary valuations" as defined in the </t>
    </r>
    <r>
      <rPr>
        <i/>
        <sz val="10"/>
        <rFont val="Arial"/>
        <family val="2"/>
      </rPr>
      <t>Valuation of Land Act 1916</t>
    </r>
    <r>
      <rPr>
        <sz val="10"/>
        <rFont val="Arial"/>
        <family val="2"/>
      </rPr>
      <t>.</t>
    </r>
  </si>
  <si>
    <r>
      <t>factor for the parcel determined under section 14X of the</t>
    </r>
    <r>
      <rPr>
        <i/>
        <sz val="10"/>
        <rFont val="Arial"/>
        <family val="2"/>
      </rPr>
      <t xml:space="preserve"> Valuation of Land Act 1916</t>
    </r>
    <r>
      <rPr>
        <sz val="10"/>
        <rFont val="Arial"/>
        <family val="2"/>
      </rPr>
      <t xml:space="preserve">.   </t>
    </r>
  </si>
  <si>
    <t>This section is only applicable to residential and business categories</t>
  </si>
  <si>
    <t>which was used to calculate the 2023-24 Notional General Income.</t>
  </si>
  <si>
    <t>2024-25 Special Rates</t>
  </si>
  <si>
    <t>Date Certified for Audit by General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</si>
</sst>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_);\(&quot;$&quot;#,##0\)"/>
    <numFmt numFmtId="165" formatCode="_(* #,##0_);_(* \(#,##0\);_(* &quot;-&quot;_);_(@_)"/>
    <numFmt numFmtId="166" formatCode="_(&quot;$&quot;* #,##0.00_);_(&quot;$&quot;* \(#,##0.00\);_(&quot;$&quot;* &quot;-&quot;??_);_(@_)"/>
    <numFmt numFmtId="167" formatCode="_(* #,##0.00_);_(* \(#,##0.00\);_(* &quot;-&quot;??_);_(@_)"/>
    <numFmt numFmtId="168" formatCode="_(* #,##0_);_(* \(#,##0\);_(* &quot;-&quot;??_);_(@_)"/>
    <numFmt numFmtId="169" formatCode="_(* #,##0_);_(* \(#,##0\);_(* &quot;&quot;??_);_(@_)"/>
    <numFmt numFmtId="170" formatCode="0.0"/>
    <numFmt numFmtId="171" formatCode="#,##0_ ;[Red]\-#,##0\ "/>
    <numFmt numFmtId="172" formatCode="0.000"/>
    <numFmt numFmtId="173" formatCode="&quot;$&quot;#,##0_);[Red]\(&quot;$&quot;#,##0\)"/>
    <numFmt numFmtId="174" formatCode="#,##0.00_ ;[Red]\-#,##0.00\ "/>
  </numFmts>
  <fonts count="9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4"/>
      <name val="Arial"/>
      <family val="2"/>
    </font>
    <font>
      <b/>
      <u/>
      <sz val="10"/>
      <name val="Arial"/>
      <family val="2"/>
    </font>
    <font>
      <sz val="8"/>
      <name val="Arial"/>
      <family val="2"/>
    </font>
    <font>
      <sz val="10"/>
      <name val="Arial"/>
      <family val="2"/>
    </font>
    <font>
      <b/>
      <sz val="10"/>
      <name val="Arial"/>
      <family val="2"/>
    </font>
    <font>
      <b/>
      <u/>
      <sz val="12"/>
      <name val="Arial"/>
      <family val="2"/>
    </font>
    <font>
      <b/>
      <sz val="8"/>
      <name val="Arial"/>
      <family val="2"/>
    </font>
    <font>
      <sz val="12"/>
      <name val="Arial"/>
      <family val="2"/>
    </font>
    <font>
      <sz val="9"/>
      <name val="Arial"/>
      <family val="2"/>
    </font>
    <font>
      <b/>
      <sz val="9"/>
      <name val="Arial"/>
      <family val="2"/>
    </font>
    <font>
      <b/>
      <sz val="12"/>
      <name val="Arial"/>
      <family val="2"/>
    </font>
    <font>
      <b/>
      <sz val="24"/>
      <name val="Arial"/>
      <family val="2"/>
    </font>
    <font>
      <b/>
      <sz val="12"/>
      <color indexed="12"/>
      <name val="Arial"/>
      <family val="2"/>
    </font>
    <font>
      <sz val="12"/>
      <color indexed="12"/>
      <name val="Arial"/>
      <family val="2"/>
    </font>
    <font>
      <sz val="10"/>
      <color indexed="39"/>
      <name val="Arial"/>
      <family val="2"/>
    </font>
    <font>
      <b/>
      <sz val="12"/>
      <color indexed="39"/>
      <name val="Arial"/>
      <family val="2"/>
    </font>
    <font>
      <sz val="12"/>
      <color indexed="39"/>
      <name val="Arial"/>
      <family val="2"/>
    </font>
    <font>
      <sz val="10"/>
      <color indexed="12"/>
      <name val="Arial"/>
      <family val="2"/>
    </font>
    <font>
      <b/>
      <sz val="16"/>
      <name val="Arial"/>
      <family val="2"/>
    </font>
    <font>
      <u/>
      <sz val="10"/>
      <name val="Arial"/>
      <family val="2"/>
    </font>
    <font>
      <b/>
      <sz val="11"/>
      <name val="Arial"/>
      <family val="2"/>
    </font>
    <font>
      <sz val="10"/>
      <color indexed="10"/>
      <name val="Arial"/>
      <family val="2"/>
    </font>
    <font>
      <u/>
      <sz val="12"/>
      <color indexed="12"/>
      <name val="Arial"/>
      <family val="2"/>
    </font>
    <font>
      <b/>
      <u/>
      <sz val="10"/>
      <color indexed="12"/>
      <name val="Arial"/>
      <family val="2"/>
    </font>
    <font>
      <sz val="14"/>
      <name val="Arial"/>
      <family val="2"/>
    </font>
    <font>
      <sz val="12"/>
      <color indexed="10"/>
      <name val="Arial"/>
      <family val="2"/>
    </font>
    <font>
      <sz val="8"/>
      <color indexed="81"/>
      <name val="Tahoma"/>
      <family val="2"/>
    </font>
    <font>
      <b/>
      <sz val="16"/>
      <color indexed="50"/>
      <name val="Arial"/>
      <family val="2"/>
    </font>
    <font>
      <i/>
      <sz val="10"/>
      <color indexed="50"/>
      <name val="Arial"/>
      <family val="2"/>
    </font>
    <font>
      <u/>
      <sz val="10"/>
      <color indexed="12"/>
      <name val="Arial"/>
      <family val="2"/>
    </font>
    <font>
      <b/>
      <sz val="10"/>
      <color indexed="10"/>
      <name val="Arial"/>
      <family val="2"/>
    </font>
    <font>
      <b/>
      <u/>
      <sz val="18"/>
      <color indexed="10"/>
      <name val="Arial"/>
      <family val="2"/>
    </font>
    <font>
      <b/>
      <sz val="14"/>
      <color indexed="10"/>
      <name val="Arial"/>
      <family val="2"/>
    </font>
    <font>
      <b/>
      <sz val="8"/>
      <color indexed="81"/>
      <name val="Tahoma"/>
      <family val="2"/>
    </font>
    <font>
      <b/>
      <sz val="10"/>
      <color indexed="12"/>
      <name val="Arial"/>
      <family val="2"/>
    </font>
    <font>
      <sz val="10"/>
      <color indexed="9"/>
      <name val="Arial"/>
      <family val="2"/>
    </font>
    <font>
      <sz val="14"/>
      <color indexed="10"/>
      <name val="Arial"/>
      <family val="2"/>
    </font>
    <font>
      <sz val="12"/>
      <name val="Wingdings 3"/>
      <family val="1"/>
      <charset val="2"/>
    </font>
    <font>
      <u/>
      <sz val="12"/>
      <name val="Arial"/>
      <family val="2"/>
    </font>
    <font>
      <i/>
      <sz val="12"/>
      <name val="Arial"/>
      <family val="2"/>
    </font>
    <font>
      <sz val="10"/>
      <color indexed="8"/>
      <name val="Arial"/>
      <family val="2"/>
    </font>
    <font>
      <sz val="10"/>
      <color indexed="20"/>
      <name val="Arial"/>
      <family val="2"/>
    </font>
    <font>
      <b/>
      <sz val="10"/>
      <color indexed="9"/>
      <name val="Arial"/>
      <family val="2"/>
    </font>
    <font>
      <i/>
      <sz val="10"/>
      <color indexed="23"/>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19"/>
      <name val="Arial"/>
      <family val="2"/>
    </font>
    <font>
      <b/>
      <sz val="10"/>
      <color indexed="63"/>
      <name val="Arial"/>
      <family val="2"/>
    </font>
    <font>
      <b/>
      <sz val="18"/>
      <color indexed="62"/>
      <name val="Cambria"/>
      <family val="2"/>
    </font>
    <font>
      <b/>
      <sz val="10"/>
      <color indexed="8"/>
      <name val="Arial"/>
      <family val="2"/>
    </font>
    <font>
      <b/>
      <sz val="22"/>
      <name val="Arial"/>
      <family val="2"/>
    </font>
    <font>
      <i/>
      <sz val="10"/>
      <name val="Arial"/>
      <family val="2"/>
    </font>
    <font>
      <sz val="12"/>
      <name val="Calibri"/>
      <family val="2"/>
    </font>
    <font>
      <sz val="10"/>
      <name val="Times New Roman"/>
      <family val="1"/>
    </font>
    <font>
      <sz val="10"/>
      <color rgb="FFFF0000"/>
      <name val="Arial"/>
      <family val="2"/>
    </font>
    <font>
      <sz val="10"/>
      <name val="Wingdings 3"/>
      <family val="1"/>
      <charset val="2"/>
    </font>
    <font>
      <sz val="10"/>
      <color rgb="FF000000"/>
      <name val="Arial"/>
      <family val="2"/>
    </font>
    <font>
      <sz val="12"/>
      <color rgb="FFFF0000"/>
      <name val="Arial"/>
      <family val="2"/>
    </font>
    <font>
      <sz val="9"/>
      <color indexed="81"/>
      <name val="Tahoma"/>
      <family val="2"/>
    </font>
    <font>
      <vertAlign val="superscript"/>
      <sz val="12"/>
      <name val="Arial"/>
      <family val="2"/>
    </font>
    <font>
      <sz val="11"/>
      <color indexed="8"/>
      <name val="Calibri"/>
      <family val="2"/>
    </font>
    <font>
      <sz val="12"/>
      <color rgb="FF0000FF"/>
      <name val="Arial"/>
      <family val="2"/>
    </font>
    <font>
      <sz val="5"/>
      <name val="Arial"/>
      <family val="2"/>
    </font>
    <font>
      <b/>
      <sz val="12"/>
      <color indexed="14"/>
      <name val="Arial"/>
      <family val="2"/>
    </font>
    <font>
      <sz val="10"/>
      <name val="Arial"/>
      <family val="2"/>
    </font>
    <font>
      <b/>
      <sz val="20"/>
      <name val="Arial"/>
      <family val="2"/>
    </font>
    <font>
      <sz val="10"/>
      <name val="Arial"/>
      <family val="2"/>
    </font>
    <font>
      <b/>
      <sz val="10"/>
      <color rgb="FFFF0000"/>
      <name val="Arial"/>
      <family val="2"/>
    </font>
    <font>
      <b/>
      <i/>
      <sz val="10"/>
      <color rgb="FFFF0000"/>
      <name val="Arial"/>
      <family val="2"/>
    </font>
    <font>
      <b/>
      <sz val="9.5"/>
      <color rgb="FFFF0000"/>
      <name val="Arial"/>
      <family val="2"/>
    </font>
    <font>
      <sz val="9.5"/>
      <name val="Arial"/>
      <family val="2"/>
    </font>
    <font>
      <b/>
      <sz val="9"/>
      <color indexed="81"/>
      <name val="Tahoma"/>
      <family val="2"/>
    </font>
    <font>
      <i/>
      <sz val="9"/>
      <name val="Arial"/>
      <family val="2"/>
    </font>
    <font>
      <b/>
      <i/>
      <sz val="10"/>
      <name val="Arial"/>
      <family val="2"/>
    </font>
    <font>
      <sz val="10"/>
      <color rgb="FF002060"/>
      <name val="Arial"/>
      <family val="2"/>
    </font>
    <font>
      <b/>
      <sz val="16"/>
      <color rgb="FF002060"/>
      <name val="Arial"/>
      <family val="2"/>
    </font>
    <font>
      <sz val="12"/>
      <color indexed="17"/>
      <name val="Arial"/>
      <family val="2"/>
    </font>
    <font>
      <u/>
      <sz val="12"/>
      <color rgb="FF0070C0"/>
      <name val="Arial"/>
      <family val="2"/>
    </font>
    <font>
      <sz val="12"/>
      <name val="Wingdings 2"/>
      <family val="1"/>
      <charset val="2"/>
    </font>
    <font>
      <sz val="11"/>
      <name val="Arial"/>
      <family val="2"/>
    </font>
    <font>
      <sz val="10"/>
      <color indexed="42"/>
      <name val="Arial"/>
      <family val="2"/>
    </font>
    <font>
      <b/>
      <sz val="11"/>
      <color indexed="42"/>
      <name val="Arial"/>
      <family val="2"/>
    </font>
    <font>
      <b/>
      <u/>
      <sz val="10"/>
      <color indexed="10"/>
      <name val="Arial"/>
      <family val="2"/>
    </font>
    <font>
      <u/>
      <sz val="10"/>
      <color indexed="10"/>
      <name val="Arial"/>
      <family val="2"/>
    </font>
    <font>
      <b/>
      <sz val="12"/>
      <color indexed="10"/>
      <name val="Arial"/>
      <family val="2"/>
    </font>
    <font>
      <b/>
      <sz val="16"/>
      <color indexed="48"/>
      <name val="Arial"/>
      <family val="2"/>
    </font>
    <font>
      <b/>
      <i/>
      <sz val="12"/>
      <name val="Arial"/>
      <family val="2"/>
    </font>
    <font>
      <b/>
      <sz val="14"/>
      <color indexed="12"/>
      <name val="Arial"/>
      <family val="2"/>
    </font>
  </fonts>
  <fills count="3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26"/>
        <bgColor indexed="64"/>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CC"/>
        <bgColor indexed="64"/>
      </patternFill>
    </fill>
    <fill>
      <patternFill patternType="solid">
        <fgColor indexed="11"/>
        <bgColor indexed="64"/>
      </patternFill>
    </fill>
    <fill>
      <patternFill patternType="gray0625">
        <fgColor indexed="9"/>
        <bgColor indexed="34"/>
      </patternFill>
    </fill>
    <fill>
      <patternFill patternType="gray0625">
        <fgColor indexed="9"/>
        <bgColor indexed="26"/>
      </patternFill>
    </fill>
    <fill>
      <patternFill patternType="solid">
        <fgColor rgb="FFFFFF93"/>
        <bgColor indexed="64"/>
      </patternFill>
    </fill>
    <fill>
      <patternFill patternType="solid">
        <fgColor theme="9" tint="0.59996337778862885"/>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diagonal/>
    </border>
    <border>
      <left/>
      <right style="medium">
        <color rgb="FF000000"/>
      </right>
      <top/>
      <bottom/>
      <diagonal/>
    </border>
    <border>
      <left/>
      <right/>
      <top style="thin">
        <color indexed="64"/>
      </top>
      <bottom style="double">
        <color indexed="64"/>
      </bottom>
      <diagonal/>
    </border>
    <border>
      <left style="thick">
        <color indexed="12"/>
      </left>
      <right style="thick">
        <color indexed="12"/>
      </right>
      <top style="thick">
        <color indexed="12"/>
      </top>
      <bottom style="thick">
        <color indexed="12"/>
      </bottom>
      <diagonal/>
    </border>
  </borders>
  <cellStyleXfs count="100">
    <xf numFmtId="0" fontId="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6" fillId="6" borderId="0" applyNumberFormat="0" applyBorder="0" applyAlignment="0" applyProtection="0"/>
    <xf numFmtId="0" fontId="46" fillId="3"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3"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7" fillId="15" borderId="0" applyNumberFormat="0" applyBorder="0" applyAlignment="0" applyProtection="0"/>
    <xf numFmtId="0" fontId="36" fillId="16" borderId="1" applyNumberFormat="0" applyAlignment="0" applyProtection="0"/>
    <xf numFmtId="0" fontId="48" fillId="17" borderId="2" applyNumberFormat="0" applyAlignment="0" applyProtection="0"/>
    <xf numFmtId="167"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49" fillId="0" borderId="0" applyNumberFormat="0" applyFill="0" applyBorder="0" applyAlignment="0" applyProtection="0"/>
    <xf numFmtId="0" fontId="50" fillId="6" borderId="0" applyNumberFormat="0" applyBorder="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7" borderId="1" applyNumberFormat="0" applyAlignment="0" applyProtection="0"/>
    <xf numFmtId="0" fontId="27" fillId="0" borderId="6" applyNumberFormat="0" applyFill="0" applyAlignment="0" applyProtection="0"/>
    <xf numFmtId="0" fontId="55" fillId="7" borderId="0" applyNumberFormat="0" applyBorder="0" applyAlignment="0" applyProtection="0"/>
    <xf numFmtId="0" fontId="5" fillId="4" borderId="7" applyNumberFormat="0" applyFont="0" applyAlignment="0" applyProtection="0"/>
    <xf numFmtId="0" fontId="56" fillId="16" borderId="8" applyNumberFormat="0" applyAlignment="0" applyProtection="0"/>
    <xf numFmtId="9" fontId="5" fillId="0" borderId="0" applyFont="0" applyFill="0" applyBorder="0" applyAlignment="0" applyProtection="0"/>
    <xf numFmtId="0" fontId="57" fillId="0" borderId="0" applyNumberFormat="0" applyFill="0" applyBorder="0" applyAlignment="0" applyProtection="0"/>
    <xf numFmtId="0" fontId="58" fillId="0" borderId="9" applyNumberFormat="0" applyFill="0" applyAlignment="0" applyProtection="0"/>
    <xf numFmtId="0" fontId="27" fillId="0" borderId="0" applyNumberFormat="0" applyFill="0" applyBorder="0" applyAlignment="0" applyProtection="0"/>
    <xf numFmtId="0" fontId="3" fillId="0" borderId="0"/>
    <xf numFmtId="9" fontId="69" fillId="0" borderId="0" applyFont="0" applyFill="0" applyBorder="0" applyAlignment="0" applyProtection="0"/>
    <xf numFmtId="0" fontId="73" fillId="0" borderId="0"/>
    <xf numFmtId="0" fontId="2" fillId="0" borderId="0"/>
    <xf numFmtId="0" fontId="75"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6" fillId="6" borderId="0" applyNumberFormat="0" applyBorder="0" applyAlignment="0" applyProtection="0"/>
    <xf numFmtId="0" fontId="46" fillId="3"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6" borderId="0" applyNumberFormat="0" applyBorder="0" applyAlignment="0" applyProtection="0"/>
    <xf numFmtId="0" fontId="46" fillId="4"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8" borderId="0" applyNumberFormat="0" applyBorder="0" applyAlignment="0" applyProtection="0"/>
    <xf numFmtId="0" fontId="41" fillId="6" borderId="0" applyNumberFormat="0" applyBorder="0" applyAlignment="0" applyProtection="0"/>
    <xf numFmtId="0" fontId="41" fillId="3"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7" fillId="15" borderId="0" applyNumberFormat="0" applyBorder="0" applyAlignment="0" applyProtection="0"/>
    <xf numFmtId="0" fontId="36" fillId="16" borderId="1" applyNumberFormat="0" applyAlignment="0" applyProtection="0"/>
    <xf numFmtId="0" fontId="48" fillId="17" borderId="2" applyNumberFormat="0" applyAlignment="0" applyProtection="0"/>
    <xf numFmtId="167" fontId="5" fillId="0" borderId="0" applyFont="0" applyFill="0" applyBorder="0" applyAlignment="0" applyProtection="0"/>
    <xf numFmtId="166" fontId="5" fillId="0" borderId="0" applyFont="0" applyFill="0" applyBorder="0" applyAlignment="0" applyProtection="0"/>
    <xf numFmtId="0" fontId="49" fillId="0" borderId="0" applyNumberFormat="0" applyFill="0" applyBorder="0" applyAlignment="0" applyProtection="0"/>
    <xf numFmtId="0" fontId="50" fillId="6" borderId="0" applyNumberFormat="0" applyBorder="0" applyAlignment="0" applyProtection="0"/>
    <xf numFmtId="0" fontId="51" fillId="0" borderId="3" applyNumberFormat="0" applyFill="0" applyAlignment="0" applyProtection="0"/>
    <xf numFmtId="0" fontId="52" fillId="0" borderId="4" applyNumberFormat="0" applyFill="0" applyAlignment="0" applyProtection="0"/>
    <xf numFmtId="0" fontId="53" fillId="0" borderId="5" applyNumberFormat="0" applyFill="0" applyAlignment="0" applyProtection="0"/>
    <xf numFmtId="0" fontId="53" fillId="0" borderId="0" applyNumberFormat="0" applyFill="0" applyBorder="0" applyAlignment="0" applyProtection="0"/>
    <xf numFmtId="0" fontId="54" fillId="7" borderId="1" applyNumberFormat="0" applyAlignment="0" applyProtection="0"/>
    <xf numFmtId="0" fontId="27" fillId="0" borderId="6" applyNumberFormat="0" applyFill="0" applyAlignment="0" applyProtection="0"/>
    <xf numFmtId="0" fontId="55" fillId="7" borderId="0" applyNumberFormat="0" applyBorder="0" applyAlignment="0" applyProtection="0"/>
    <xf numFmtId="0" fontId="5" fillId="4" borderId="7" applyNumberFormat="0" applyFont="0" applyAlignment="0" applyProtection="0"/>
    <xf numFmtId="0" fontId="56" fillId="16" borderId="8" applyNumberFormat="0" applyAlignment="0" applyProtection="0"/>
    <xf numFmtId="9" fontId="5" fillId="0" borderId="0" applyFont="0" applyFill="0" applyBorder="0" applyAlignment="0" applyProtection="0"/>
    <xf numFmtId="0" fontId="57" fillId="0" borderId="0" applyNumberFormat="0" applyFill="0" applyBorder="0" applyAlignment="0" applyProtection="0"/>
    <xf numFmtId="0" fontId="58" fillId="0" borderId="9" applyNumberFormat="0" applyFill="0" applyAlignment="0" applyProtection="0"/>
    <xf numFmtId="0" fontId="27" fillId="0" borderId="0" applyNumberFormat="0" applyFill="0" applyBorder="0" applyAlignment="0" applyProtection="0"/>
    <xf numFmtId="0" fontId="5" fillId="0" borderId="0"/>
    <xf numFmtId="0" fontId="1" fillId="0" borderId="0"/>
    <xf numFmtId="0" fontId="5" fillId="0" borderId="0"/>
    <xf numFmtId="0" fontId="1" fillId="0" borderId="0"/>
    <xf numFmtId="0" fontId="5" fillId="0" borderId="0"/>
  </cellStyleXfs>
  <cellXfs count="639">
    <xf numFmtId="0" fontId="0" fillId="0" borderId="0" xfId="0"/>
    <xf numFmtId="0" fontId="0" fillId="18" borderId="10" xfId="0" applyFill="1" applyBorder="1"/>
    <xf numFmtId="0" fontId="0" fillId="18" borderId="11" xfId="0" applyFill="1" applyBorder="1"/>
    <xf numFmtId="0" fontId="0" fillId="18" borderId="0" xfId="0" applyFill="1"/>
    <xf numFmtId="0" fontId="0" fillId="18" borderId="12" xfId="0" applyFill="1" applyBorder="1"/>
    <xf numFmtId="0" fontId="0" fillId="18" borderId="13" xfId="0" applyFill="1" applyBorder="1"/>
    <xf numFmtId="0" fontId="0" fillId="18" borderId="14" xfId="0" applyFill="1" applyBorder="1"/>
    <xf numFmtId="0" fontId="0" fillId="18" borderId="15" xfId="0" applyFill="1" applyBorder="1"/>
    <xf numFmtId="0" fontId="0" fillId="18" borderId="16" xfId="0" applyFill="1" applyBorder="1"/>
    <xf numFmtId="0" fontId="0" fillId="18" borderId="0" xfId="0" applyFill="1" applyAlignment="1">
      <alignment wrapText="1"/>
    </xf>
    <xf numFmtId="0" fontId="4" fillId="18" borderId="0" xfId="0" applyFont="1" applyFill="1" applyAlignment="1">
      <alignment wrapText="1"/>
    </xf>
    <xf numFmtId="0" fontId="0" fillId="18" borderId="0" xfId="0" applyFill="1" applyAlignment="1">
      <alignment vertical="top"/>
    </xf>
    <xf numFmtId="0" fontId="0" fillId="18" borderId="12" xfId="0" applyFill="1" applyBorder="1" applyProtection="1">
      <protection hidden="1"/>
    </xf>
    <xf numFmtId="0" fontId="0" fillId="18" borderId="0" xfId="0" applyFill="1" applyProtection="1">
      <protection hidden="1"/>
    </xf>
    <xf numFmtId="0" fontId="0" fillId="0" borderId="0" xfId="0" applyProtection="1">
      <protection hidden="1"/>
    </xf>
    <xf numFmtId="0" fontId="4" fillId="18" borderId="15" xfId="0" applyFont="1" applyFill="1" applyBorder="1"/>
    <xf numFmtId="0" fontId="4" fillId="18" borderId="17" xfId="0" applyFont="1" applyFill="1" applyBorder="1" applyAlignment="1" applyProtection="1">
      <alignment horizontal="center" vertical="top" wrapText="1"/>
      <protection hidden="1"/>
    </xf>
    <xf numFmtId="0" fontId="4" fillId="18" borderId="0" xfId="0" applyFont="1" applyFill="1" applyAlignment="1">
      <alignment horizontal="right"/>
    </xf>
    <xf numFmtId="0" fontId="4" fillId="18" borderId="0" xfId="0" applyFont="1" applyFill="1"/>
    <xf numFmtId="0" fontId="4" fillId="18" borderId="0" xfId="0" applyFont="1" applyFill="1" applyAlignment="1">
      <alignment horizontal="left"/>
    </xf>
    <xf numFmtId="168" fontId="0" fillId="18" borderId="12" xfId="28" applyNumberFormat="1" applyFont="1" applyFill="1" applyBorder="1" applyProtection="1"/>
    <xf numFmtId="168" fontId="0" fillId="18" borderId="0" xfId="28" applyNumberFormat="1" applyFont="1" applyFill="1" applyBorder="1" applyProtection="1"/>
    <xf numFmtId="0" fontId="0" fillId="18" borderId="0" xfId="0" applyFill="1" applyAlignment="1">
      <alignment horizontal="centerContinuous"/>
    </xf>
    <xf numFmtId="168" fontId="0" fillId="18" borderId="0" xfId="28" applyNumberFormat="1" applyFont="1" applyFill="1" applyBorder="1" applyAlignment="1" applyProtection="1">
      <alignment horizontal="centerContinuous"/>
    </xf>
    <xf numFmtId="0" fontId="4" fillId="18" borderId="0" xfId="0" applyFont="1" applyFill="1" applyAlignment="1">
      <alignment horizontal="centerContinuous"/>
    </xf>
    <xf numFmtId="0" fontId="0" fillId="18" borderId="17" xfId="0" applyFill="1" applyBorder="1"/>
    <xf numFmtId="0" fontId="6" fillId="18" borderId="12" xfId="0" applyFont="1" applyFill="1" applyBorder="1"/>
    <xf numFmtId="168" fontId="5" fillId="18" borderId="12" xfId="28" applyNumberFormat="1" applyFill="1" applyBorder="1" applyProtection="1"/>
    <xf numFmtId="0" fontId="7" fillId="18" borderId="0" xfId="0" applyFont="1" applyFill="1"/>
    <xf numFmtId="168" fontId="5" fillId="18" borderId="0" xfId="28" applyNumberFormat="1" applyFill="1" applyBorder="1" applyProtection="1"/>
    <xf numFmtId="0" fontId="11" fillId="18" borderId="0" xfId="0" applyFont="1" applyFill="1" applyAlignment="1">
      <alignment horizontal="centerContinuous"/>
    </xf>
    <xf numFmtId="168" fontId="5" fillId="18" borderId="0" xfId="28" applyNumberFormat="1" applyFill="1" applyBorder="1" applyAlignment="1" applyProtection="1">
      <alignment horizontal="centerContinuous"/>
    </xf>
    <xf numFmtId="0" fontId="0" fillId="18" borderId="10" xfId="0" applyFill="1" applyBorder="1" applyAlignment="1">
      <alignment vertical="top" wrapText="1"/>
    </xf>
    <xf numFmtId="0" fontId="4" fillId="18" borderId="17" xfId="0" applyFont="1" applyFill="1" applyBorder="1" applyAlignment="1">
      <alignment horizontal="center" vertical="top" wrapText="1"/>
    </xf>
    <xf numFmtId="0" fontId="4" fillId="18" borderId="17" xfId="28" applyNumberFormat="1" applyFont="1" applyFill="1" applyBorder="1" applyAlignment="1" applyProtection="1">
      <alignment horizontal="center" vertical="top" wrapText="1"/>
    </xf>
    <xf numFmtId="0" fontId="4" fillId="18" borderId="18" xfId="0" applyFont="1" applyFill="1" applyBorder="1" applyAlignment="1">
      <alignment horizontal="center" vertical="top" wrapText="1"/>
    </xf>
    <xf numFmtId="0" fontId="0" fillId="18" borderId="14" xfId="0" applyFill="1" applyBorder="1" applyAlignment="1">
      <alignment vertical="top" wrapText="1"/>
    </xf>
    <xf numFmtId="168" fontId="4" fillId="18" borderId="0" xfId="28" applyNumberFormat="1" applyFont="1" applyFill="1" applyBorder="1" applyAlignment="1" applyProtection="1">
      <alignment horizontal="right"/>
    </xf>
    <xf numFmtId="169" fontId="5" fillId="18" borderId="0" xfId="28" applyNumberFormat="1" applyFill="1" applyBorder="1" applyProtection="1"/>
    <xf numFmtId="168" fontId="5" fillId="18" borderId="15" xfId="28" applyNumberFormat="1" applyFill="1" applyBorder="1" applyProtection="1"/>
    <xf numFmtId="169" fontId="0" fillId="18" borderId="0" xfId="28" applyNumberFormat="1" applyFont="1" applyFill="1" applyBorder="1" applyProtection="1"/>
    <xf numFmtId="168" fontId="12" fillId="18" borderId="0" xfId="28" applyNumberFormat="1" applyFont="1" applyFill="1" applyBorder="1" applyAlignment="1" applyProtection="1">
      <alignment horizontal="centerContinuous"/>
    </xf>
    <xf numFmtId="169" fontId="8" fillId="18" borderId="0" xfId="28" applyNumberFormat="1" applyFont="1" applyFill="1" applyBorder="1" applyAlignment="1" applyProtection="1">
      <alignment horizontal="centerContinuous"/>
    </xf>
    <xf numFmtId="168" fontId="0" fillId="18" borderId="15" xfId="28" applyNumberFormat="1" applyFont="1" applyFill="1" applyBorder="1" applyProtection="1"/>
    <xf numFmtId="0" fontId="4" fillId="18" borderId="0" xfId="0" applyFont="1" applyFill="1" applyAlignment="1">
      <alignment horizontal="right" wrapText="1"/>
    </xf>
    <xf numFmtId="0" fontId="0" fillId="18" borderId="14" xfId="0" applyFill="1" applyBorder="1" applyAlignment="1">
      <alignment horizontal="centerContinuous"/>
    </xf>
    <xf numFmtId="0" fontId="16" fillId="18" borderId="0" xfId="0" applyFont="1" applyFill="1"/>
    <xf numFmtId="0" fontId="0" fillId="18" borderId="22" xfId="0" applyFill="1" applyBorder="1"/>
    <xf numFmtId="0" fontId="0" fillId="18" borderId="23" xfId="0" applyFill="1" applyBorder="1"/>
    <xf numFmtId="0" fontId="0" fillId="18" borderId="24" xfId="0" applyFill="1" applyBorder="1"/>
    <xf numFmtId="0" fontId="0" fillId="18" borderId="25" xfId="0" applyFill="1" applyBorder="1" applyAlignment="1">
      <alignment wrapText="1"/>
    </xf>
    <xf numFmtId="0" fontId="0" fillId="18" borderId="25" xfId="0" applyFill="1" applyBorder="1"/>
    <xf numFmtId="0" fontId="0" fillId="18" borderId="26" xfId="0" applyFill="1" applyBorder="1"/>
    <xf numFmtId="0" fontId="0" fillId="18" borderId="27" xfId="0" applyFill="1" applyBorder="1"/>
    <xf numFmtId="0" fontId="0" fillId="18" borderId="28" xfId="0" applyFill="1" applyBorder="1"/>
    <xf numFmtId="0" fontId="11" fillId="18" borderId="0" xfId="0" applyFont="1" applyFill="1" applyAlignment="1">
      <alignment horizontal="centerContinuous" wrapText="1"/>
    </xf>
    <xf numFmtId="0" fontId="9" fillId="0" borderId="0" xfId="0" applyFont="1"/>
    <xf numFmtId="0" fontId="7" fillId="18" borderId="0" xfId="0" applyFont="1" applyFill="1" applyAlignment="1">
      <alignment wrapText="1"/>
    </xf>
    <xf numFmtId="0" fontId="0" fillId="18" borderId="0" xfId="0" applyFill="1" applyAlignment="1">
      <alignment horizontal="left" vertical="top" wrapText="1"/>
    </xf>
    <xf numFmtId="49" fontId="0" fillId="18" borderId="0" xfId="0" applyNumberFormat="1" applyFill="1"/>
    <xf numFmtId="0" fontId="0" fillId="18" borderId="0" xfId="0" applyFill="1" applyAlignment="1">
      <alignment vertical="top" wrapText="1"/>
    </xf>
    <xf numFmtId="0" fontId="8" fillId="18" borderId="0" xfId="0" applyFont="1" applyFill="1" applyAlignment="1">
      <alignment horizontal="center"/>
    </xf>
    <xf numFmtId="0" fontId="0" fillId="18" borderId="29" xfId="0" applyFill="1" applyBorder="1"/>
    <xf numFmtId="0" fontId="0" fillId="18" borderId="30" xfId="0" applyFill="1" applyBorder="1" applyAlignment="1">
      <alignment wrapText="1"/>
    </xf>
    <xf numFmtId="0" fontId="0" fillId="18" borderId="30" xfId="0" applyFill="1" applyBorder="1"/>
    <xf numFmtId="0" fontId="0" fillId="18" borderId="31" xfId="0" applyFill="1" applyBorder="1"/>
    <xf numFmtId="0" fontId="0" fillId="0" borderId="0" xfId="0" applyAlignment="1">
      <alignment wrapText="1"/>
    </xf>
    <xf numFmtId="168" fontId="0" fillId="18" borderId="0" xfId="28" applyNumberFormat="1" applyFont="1" applyFill="1" applyBorder="1" applyAlignment="1" applyProtection="1"/>
    <xf numFmtId="0" fontId="4" fillId="18" borderId="17" xfId="30" applyNumberFormat="1" applyFont="1" applyFill="1" applyBorder="1" applyAlignment="1" applyProtection="1">
      <alignment horizontal="center" vertical="top" wrapText="1"/>
    </xf>
    <xf numFmtId="0" fontId="0" fillId="0" borderId="0" xfId="0" applyAlignment="1">
      <alignment vertical="top" wrapText="1"/>
    </xf>
    <xf numFmtId="168" fontId="0" fillId="0" borderId="0" xfId="28" applyNumberFormat="1" applyFont="1" applyProtection="1"/>
    <xf numFmtId="168" fontId="5" fillId="0" borderId="0" xfId="28" applyNumberFormat="1" applyProtection="1"/>
    <xf numFmtId="0" fontId="4" fillId="18" borderId="0" xfId="0" applyFont="1" applyFill="1" applyAlignment="1">
      <alignment horizontal="right" vertical="top"/>
    </xf>
    <xf numFmtId="0" fontId="4" fillId="18" borderId="0" xfId="0" applyFont="1" applyFill="1" applyAlignment="1">
      <alignment vertical="top"/>
    </xf>
    <xf numFmtId="0" fontId="13" fillId="18" borderId="0" xfId="0" applyFont="1" applyFill="1" applyAlignment="1">
      <alignment horizontal="centerContinuous" vertical="top"/>
    </xf>
    <xf numFmtId="0" fontId="14" fillId="18" borderId="10" xfId="0" applyFont="1" applyFill="1" applyBorder="1"/>
    <xf numFmtId="0" fontId="14" fillId="18" borderId="0" xfId="0" applyFont="1" applyFill="1"/>
    <xf numFmtId="0" fontId="14" fillId="18" borderId="14" xfId="0" applyFont="1" applyFill="1" applyBorder="1"/>
    <xf numFmtId="0" fontId="0" fillId="18" borderId="19" xfId="0" applyFill="1" applyBorder="1"/>
    <xf numFmtId="0" fontId="0" fillId="18" borderId="0" xfId="0" quotePrefix="1" applyFill="1" applyAlignment="1">
      <alignment vertical="top"/>
    </xf>
    <xf numFmtId="0" fontId="0" fillId="18" borderId="0" xfId="0" quotePrefix="1" applyFill="1" applyAlignment="1">
      <alignment wrapText="1"/>
    </xf>
    <xf numFmtId="0" fontId="21" fillId="19" borderId="19" xfId="0" applyFont="1" applyFill="1" applyBorder="1" applyAlignment="1">
      <alignment horizontal="centerContinuous" wrapText="1"/>
    </xf>
    <xf numFmtId="0" fontId="21" fillId="18" borderId="0" xfId="0" applyFont="1" applyFill="1" applyAlignment="1">
      <alignment horizontal="centerContinuous"/>
    </xf>
    <xf numFmtId="0" fontId="22" fillId="18" borderId="0" xfId="0" applyFont="1" applyFill="1" applyAlignment="1">
      <alignment horizontal="centerContinuous"/>
    </xf>
    <xf numFmtId="0" fontId="4" fillId="18" borderId="10" xfId="0" applyFont="1" applyFill="1" applyBorder="1"/>
    <xf numFmtId="0" fontId="12" fillId="18" borderId="10" xfId="0" applyFont="1" applyFill="1" applyBorder="1" applyAlignment="1">
      <alignment horizontal="centerContinuous"/>
    </xf>
    <xf numFmtId="0" fontId="8" fillId="18" borderId="11" xfId="0" applyFont="1" applyFill="1" applyBorder="1"/>
    <xf numFmtId="0" fontId="8" fillId="18" borderId="15" xfId="0" applyFont="1" applyFill="1" applyBorder="1"/>
    <xf numFmtId="0" fontId="8" fillId="18" borderId="15" xfId="0" applyFont="1" applyFill="1" applyBorder="1" applyProtection="1">
      <protection hidden="1"/>
    </xf>
    <xf numFmtId="168" fontId="8" fillId="18" borderId="15" xfId="28" applyNumberFormat="1" applyFont="1" applyFill="1" applyBorder="1" applyProtection="1"/>
    <xf numFmtId="0" fontId="8" fillId="18" borderId="16" xfId="0" applyFont="1" applyFill="1" applyBorder="1"/>
    <xf numFmtId="0" fontId="8" fillId="0" borderId="0" xfId="0" applyFont="1"/>
    <xf numFmtId="3" fontId="0" fillId="18" borderId="0" xfId="0" applyNumberFormat="1" applyFill="1"/>
    <xf numFmtId="0" fontId="0" fillId="18" borderId="19" xfId="0" applyFill="1" applyBorder="1" applyProtection="1">
      <protection hidden="1"/>
    </xf>
    <xf numFmtId="0" fontId="10" fillId="0" borderId="0" xfId="0" applyFont="1"/>
    <xf numFmtId="168" fontId="0" fillId="18" borderId="0" xfId="28" applyNumberFormat="1" applyFont="1" applyFill="1" applyBorder="1" applyAlignment="1" applyProtection="1">
      <alignment wrapText="1"/>
    </xf>
    <xf numFmtId="168" fontId="0" fillId="18" borderId="19" xfId="28" applyNumberFormat="1" applyFont="1" applyFill="1" applyBorder="1" applyAlignment="1" applyProtection="1">
      <alignment wrapText="1"/>
    </xf>
    <xf numFmtId="168" fontId="0" fillId="18" borderId="19" xfId="28" applyNumberFormat="1" applyFont="1" applyFill="1" applyBorder="1" applyProtection="1"/>
    <xf numFmtId="0" fontId="16" fillId="18" borderId="0" xfId="0" applyFont="1" applyFill="1" applyAlignment="1">
      <alignment horizontal="left"/>
    </xf>
    <xf numFmtId="0" fontId="30" fillId="18" borderId="0" xfId="0" applyFont="1" applyFill="1"/>
    <xf numFmtId="0" fontId="6" fillId="18" borderId="0" xfId="0" applyFont="1" applyFill="1"/>
    <xf numFmtId="0" fontId="0" fillId="18" borderId="10" xfId="0" applyFill="1" applyBorder="1" applyAlignment="1">
      <alignment horizontal="right"/>
    </xf>
    <xf numFmtId="0" fontId="13" fillId="18" borderId="0" xfId="0" applyFont="1" applyFill="1" applyAlignment="1">
      <alignment horizontal="left"/>
    </xf>
    <xf numFmtId="0" fontId="20" fillId="18" borderId="0" xfId="0" applyFont="1" applyFill="1" applyAlignment="1">
      <alignment horizontal="centerContinuous"/>
    </xf>
    <xf numFmtId="0" fontId="23" fillId="21" borderId="19" xfId="0" applyFont="1" applyFill="1" applyBorder="1" applyAlignment="1" applyProtection="1">
      <alignment vertical="center"/>
      <protection locked="0"/>
    </xf>
    <xf numFmtId="4" fontId="23" fillId="21" borderId="19" xfId="0" applyNumberFormat="1" applyFont="1" applyFill="1" applyBorder="1" applyAlignment="1" applyProtection="1">
      <alignment vertical="center"/>
      <protection locked="0"/>
    </xf>
    <xf numFmtId="169" fontId="23" fillId="21" borderId="19" xfId="28" applyNumberFormat="1" applyFont="1" applyFill="1" applyBorder="1" applyAlignment="1" applyProtection="1">
      <alignment vertical="center"/>
      <protection locked="0"/>
    </xf>
    <xf numFmtId="0" fontId="23" fillId="21" borderId="19" xfId="0" applyFont="1" applyFill="1" applyBorder="1" applyAlignment="1" applyProtection="1">
      <alignment vertical="center" wrapText="1"/>
      <protection locked="0"/>
    </xf>
    <xf numFmtId="10" fontId="23" fillId="19" borderId="19" xfId="42" applyNumberFormat="1" applyFont="1" applyFill="1" applyBorder="1" applyAlignment="1" applyProtection="1">
      <alignment vertical="center"/>
    </xf>
    <xf numFmtId="3" fontId="23" fillId="19" borderId="19" xfId="28" applyNumberFormat="1" applyFont="1" applyFill="1" applyBorder="1" applyProtection="1"/>
    <xf numFmtId="0" fontId="23" fillId="19" borderId="19" xfId="0" applyFont="1" applyFill="1" applyBorder="1"/>
    <xf numFmtId="3" fontId="23" fillId="19" borderId="19" xfId="0" applyNumberFormat="1" applyFont="1" applyFill="1" applyBorder="1"/>
    <xf numFmtId="0" fontId="4" fillId="18" borderId="19" xfId="0" applyFont="1" applyFill="1" applyBorder="1" applyAlignment="1">
      <alignment horizontal="center" vertical="center" wrapText="1"/>
    </xf>
    <xf numFmtId="0" fontId="4" fillId="18" borderId="19" xfId="30" applyNumberFormat="1" applyFont="1" applyFill="1" applyBorder="1" applyAlignment="1" applyProtection="1">
      <alignment horizontal="center" vertical="center" wrapText="1"/>
    </xf>
    <xf numFmtId="0" fontId="4" fillId="18" borderId="19" xfId="28" applyNumberFormat="1" applyFont="1" applyFill="1" applyBorder="1" applyAlignment="1" applyProtection="1">
      <alignment horizontal="center" vertical="center" wrapText="1"/>
    </xf>
    <xf numFmtId="0" fontId="4" fillId="18" borderId="17" xfId="0" applyFont="1" applyFill="1" applyBorder="1" applyAlignment="1">
      <alignment horizontal="center" vertical="center" wrapText="1"/>
    </xf>
    <xf numFmtId="0" fontId="4" fillId="18" borderId="17" xfId="28" applyNumberFormat="1" applyFont="1" applyFill="1" applyBorder="1" applyAlignment="1" applyProtection="1">
      <alignment horizontal="center" vertical="center" wrapText="1"/>
    </xf>
    <xf numFmtId="0" fontId="15" fillId="18" borderId="0" xfId="0" applyFont="1" applyFill="1"/>
    <xf numFmtId="168" fontId="14" fillId="18" borderId="0" xfId="28" applyNumberFormat="1" applyFont="1" applyFill="1" applyBorder="1" applyProtection="1"/>
    <xf numFmtId="0" fontId="14" fillId="0" borderId="0" xfId="0" applyFont="1"/>
    <xf numFmtId="0" fontId="4" fillId="18" borderId="14" xfId="0" applyFont="1" applyFill="1" applyBorder="1"/>
    <xf numFmtId="0" fontId="0" fillId="18" borderId="14" xfId="0" applyFill="1" applyBorder="1" applyAlignment="1">
      <alignment wrapText="1"/>
    </xf>
    <xf numFmtId="0" fontId="4" fillId="18" borderId="14" xfId="0" applyFont="1" applyFill="1" applyBorder="1" applyAlignment="1">
      <alignment horizontal="centerContinuous"/>
    </xf>
    <xf numFmtId="0" fontId="4" fillId="18" borderId="15" xfId="0" applyFont="1" applyFill="1" applyBorder="1" applyAlignment="1">
      <alignment horizontal="right"/>
    </xf>
    <xf numFmtId="169" fontId="0" fillId="18" borderId="15" xfId="28" applyNumberFormat="1" applyFont="1" applyFill="1" applyBorder="1" applyProtection="1"/>
    <xf numFmtId="168" fontId="4" fillId="18" borderId="15" xfId="28" applyNumberFormat="1" applyFont="1" applyFill="1" applyBorder="1" applyAlignment="1" applyProtection="1">
      <alignment horizontal="right"/>
    </xf>
    <xf numFmtId="169" fontId="0" fillId="18" borderId="16" xfId="28" applyNumberFormat="1" applyFont="1" applyFill="1" applyBorder="1" applyProtection="1"/>
    <xf numFmtId="3" fontId="0" fillId="18" borderId="13" xfId="0" applyNumberFormat="1" applyFill="1" applyBorder="1"/>
    <xf numFmtId="0" fontId="4" fillId="18" borderId="17" xfId="0" applyFont="1" applyFill="1" applyBorder="1" applyAlignment="1">
      <alignment horizontal="centerContinuous" vertical="center" wrapText="1"/>
    </xf>
    <xf numFmtId="0" fontId="0" fillId="18" borderId="17" xfId="0" applyFill="1" applyBorder="1" applyAlignment="1">
      <alignment vertical="top" wrapText="1"/>
    </xf>
    <xf numFmtId="169" fontId="0" fillId="18" borderId="14" xfId="28" applyNumberFormat="1" applyFont="1" applyFill="1" applyBorder="1" applyProtection="1"/>
    <xf numFmtId="3" fontId="23" fillId="0" borderId="19" xfId="0" applyNumberFormat="1" applyFont="1" applyBorder="1" applyProtection="1">
      <protection locked="0"/>
    </xf>
    <xf numFmtId="3" fontId="23" fillId="19" borderId="19" xfId="28" applyNumberFormat="1" applyFont="1" applyFill="1" applyBorder="1" applyAlignment="1" applyProtection="1">
      <alignment vertical="center"/>
    </xf>
    <xf numFmtId="169" fontId="23" fillId="19" borderId="35" xfId="28" applyNumberFormat="1" applyFont="1" applyFill="1" applyBorder="1" applyProtection="1"/>
    <xf numFmtId="3" fontId="27" fillId="19" borderId="19" xfId="0" applyNumberFormat="1" applyFont="1" applyFill="1" applyBorder="1"/>
    <xf numFmtId="168" fontId="5" fillId="18" borderId="0" xfId="28" applyNumberFormat="1" applyFill="1" applyBorder="1" applyAlignment="1" applyProtection="1"/>
    <xf numFmtId="168" fontId="5" fillId="18" borderId="0" xfId="28" applyNumberFormat="1" applyFill="1" applyBorder="1" applyAlignment="1" applyProtection="1">
      <alignment wrapText="1"/>
    </xf>
    <xf numFmtId="168" fontId="5" fillId="18" borderId="19" xfId="28" applyNumberFormat="1" applyFill="1" applyBorder="1" applyAlignment="1" applyProtection="1">
      <alignment wrapText="1"/>
    </xf>
    <xf numFmtId="168" fontId="5" fillId="18" borderId="19" xfId="28" applyNumberFormat="1" applyFill="1" applyBorder="1" applyProtection="1"/>
    <xf numFmtId="169" fontId="5" fillId="18" borderId="15" xfId="28" applyNumberFormat="1" applyFill="1" applyBorder="1" applyProtection="1"/>
    <xf numFmtId="169" fontId="5" fillId="18" borderId="16" xfId="28" applyNumberFormat="1" applyFill="1" applyBorder="1" applyProtection="1"/>
    <xf numFmtId="169" fontId="5" fillId="18" borderId="14" xfId="28" applyNumberFormat="1" applyFill="1" applyBorder="1" applyProtection="1"/>
    <xf numFmtId="4" fontId="23" fillId="21" borderId="19" xfId="0" applyNumberFormat="1" applyFont="1" applyFill="1" applyBorder="1" applyProtection="1">
      <protection locked="0"/>
    </xf>
    <xf numFmtId="169" fontId="23" fillId="19" borderId="19" xfId="0" applyNumberFormat="1" applyFont="1" applyFill="1" applyBorder="1"/>
    <xf numFmtId="169" fontId="23" fillId="19" borderId="19" xfId="28" applyNumberFormat="1" applyFont="1" applyFill="1" applyBorder="1" applyAlignment="1" applyProtection="1">
      <alignment horizontal="right"/>
    </xf>
    <xf numFmtId="0" fontId="0" fillId="18" borderId="19" xfId="0" applyFill="1" applyBorder="1" applyAlignment="1">
      <alignment horizontal="right"/>
    </xf>
    <xf numFmtId="3" fontId="0" fillId="18" borderId="19" xfId="0" applyNumberFormat="1" applyFill="1" applyBorder="1"/>
    <xf numFmtId="49" fontId="0" fillId="18" borderId="19" xfId="0" applyNumberFormat="1" applyFill="1" applyBorder="1" applyAlignment="1">
      <alignment horizontal="right"/>
    </xf>
    <xf numFmtId="4" fontId="5" fillId="18" borderId="19" xfId="42" applyNumberFormat="1" applyFill="1" applyBorder="1" applyProtection="1"/>
    <xf numFmtId="4" fontId="0" fillId="18" borderId="19" xfId="0" applyNumberFormat="1" applyFill="1" applyBorder="1"/>
    <xf numFmtId="4" fontId="5" fillId="18" borderId="19" xfId="42" applyNumberFormat="1" applyFont="1" applyFill="1" applyBorder="1" applyProtection="1"/>
    <xf numFmtId="3" fontId="23" fillId="19" borderId="37" xfId="28" applyNumberFormat="1" applyFont="1" applyFill="1" applyBorder="1" applyProtection="1"/>
    <xf numFmtId="3" fontId="23" fillId="19" borderId="35" xfId="0" applyNumberFormat="1" applyFont="1" applyFill="1" applyBorder="1"/>
    <xf numFmtId="3" fontId="15" fillId="0" borderId="0" xfId="0" applyNumberFormat="1" applyFont="1" applyAlignment="1">
      <alignment horizontal="center" wrapText="1"/>
    </xf>
    <xf numFmtId="0" fontId="19" fillId="0" borderId="19" xfId="0" applyFont="1" applyBorder="1" applyAlignment="1" applyProtection="1">
      <alignment horizontal="left"/>
      <protection locked="0"/>
    </xf>
    <xf numFmtId="14" fontId="19" fillId="0" borderId="19" xfId="0" applyNumberFormat="1" applyFont="1" applyBorder="1" applyAlignment="1" applyProtection="1">
      <alignment horizontal="left"/>
      <protection locked="0"/>
    </xf>
    <xf numFmtId="0" fontId="13" fillId="18" borderId="0" xfId="0" applyFont="1" applyFill="1"/>
    <xf numFmtId="0" fontId="16" fillId="18" borderId="10" xfId="0" applyFont="1" applyFill="1" applyBorder="1" applyAlignment="1" applyProtection="1">
      <alignment horizontal="left"/>
      <protection hidden="1"/>
    </xf>
    <xf numFmtId="0" fontId="40" fillId="18" borderId="0" xfId="0" applyFont="1" applyFill="1"/>
    <xf numFmtId="0" fontId="23" fillId="18" borderId="0" xfId="0" applyFont="1" applyFill="1"/>
    <xf numFmtId="0" fontId="41" fillId="21" borderId="0" xfId="0" applyFont="1" applyFill="1"/>
    <xf numFmtId="170" fontId="23" fillId="19" borderId="19" xfId="0" applyNumberFormat="1" applyFont="1" applyFill="1" applyBorder="1"/>
    <xf numFmtId="170" fontId="23" fillId="19" borderId="37" xfId="0" applyNumberFormat="1" applyFont="1" applyFill="1" applyBorder="1"/>
    <xf numFmtId="170" fontId="23" fillId="19" borderId="35" xfId="0" applyNumberFormat="1" applyFont="1" applyFill="1" applyBorder="1"/>
    <xf numFmtId="4" fontId="23" fillId="19" borderId="19" xfId="0" applyNumberFormat="1" applyFont="1" applyFill="1" applyBorder="1"/>
    <xf numFmtId="0" fontId="0" fillId="19" borderId="0" xfId="0" applyFill="1"/>
    <xf numFmtId="0" fontId="16" fillId="0" borderId="0" xfId="0" applyFont="1" applyAlignment="1">
      <alignment horizontal="center"/>
    </xf>
    <xf numFmtId="167" fontId="5" fillId="0" borderId="0" xfId="29" applyBorder="1"/>
    <xf numFmtId="3" fontId="0" fillId="0" borderId="0" xfId="0" applyNumberFormat="1"/>
    <xf numFmtId="3" fontId="0" fillId="19" borderId="0" xfId="0" applyNumberFormat="1" applyFill="1"/>
    <xf numFmtId="168" fontId="0" fillId="0" borderId="0" xfId="28" applyNumberFormat="1" applyFont="1" applyBorder="1"/>
    <xf numFmtId="0" fontId="0" fillId="22" borderId="0" xfId="0" applyFill="1"/>
    <xf numFmtId="3" fontId="23" fillId="18" borderId="0" xfId="0" applyNumberFormat="1" applyFont="1" applyFill="1"/>
    <xf numFmtId="0" fontId="0" fillId="18" borderId="40" xfId="0" applyFill="1" applyBorder="1"/>
    <xf numFmtId="0" fontId="0" fillId="18" borderId="15" xfId="0" applyFill="1" applyBorder="1" applyAlignment="1">
      <alignment wrapText="1"/>
    </xf>
    <xf numFmtId="0" fontId="0" fillId="18" borderId="41" xfId="0" applyFill="1" applyBorder="1"/>
    <xf numFmtId="170" fontId="23" fillId="18" borderId="0" xfId="0" applyNumberFormat="1" applyFont="1" applyFill="1"/>
    <xf numFmtId="0" fontId="42" fillId="18" borderId="0" xfId="0" applyFont="1" applyFill="1" applyAlignment="1">
      <alignment wrapText="1"/>
    </xf>
    <xf numFmtId="0" fontId="36" fillId="18" borderId="0" xfId="0" applyFont="1" applyFill="1"/>
    <xf numFmtId="4" fontId="23" fillId="21" borderId="19" xfId="0" applyNumberFormat="1" applyFont="1" applyFill="1" applyBorder="1" applyAlignment="1" applyProtection="1">
      <alignment horizontal="center" vertical="top" wrapText="1"/>
      <protection locked="0"/>
    </xf>
    <xf numFmtId="4" fontId="23" fillId="21" borderId="19" xfId="0" applyNumberFormat="1" applyFont="1" applyFill="1" applyBorder="1" applyAlignment="1" applyProtection="1">
      <alignment vertical="top" wrapText="1"/>
      <protection locked="0"/>
    </xf>
    <xf numFmtId="0" fontId="11" fillId="18" borderId="0" xfId="0" applyFont="1" applyFill="1" applyAlignment="1">
      <alignment horizontal="left"/>
    </xf>
    <xf numFmtId="0" fontId="24" fillId="18" borderId="0" xfId="0" applyFont="1" applyFill="1"/>
    <xf numFmtId="0" fontId="43" fillId="18" borderId="0" xfId="0" applyFont="1" applyFill="1" applyAlignment="1">
      <alignment horizontal="right"/>
    </xf>
    <xf numFmtId="0" fontId="16" fillId="18" borderId="0" xfId="0" applyFont="1" applyFill="1" applyAlignment="1">
      <alignment horizontal="right"/>
    </xf>
    <xf numFmtId="0" fontId="44" fillId="18" borderId="0" xfId="0" applyFont="1" applyFill="1"/>
    <xf numFmtId="172" fontId="0" fillId="0" borderId="0" xfId="0" applyNumberFormat="1"/>
    <xf numFmtId="0" fontId="5" fillId="0" borderId="0" xfId="0" applyFont="1"/>
    <xf numFmtId="0" fontId="0" fillId="18" borderId="0" xfId="0" applyFill="1" applyAlignment="1">
      <alignment horizontal="center"/>
    </xf>
    <xf numFmtId="0" fontId="13" fillId="18" borderId="15" xfId="0" applyFont="1" applyFill="1" applyBorder="1" applyAlignment="1">
      <alignment horizontal="left"/>
    </xf>
    <xf numFmtId="0" fontId="13" fillId="18" borderId="15" xfId="0" applyFont="1" applyFill="1" applyBorder="1"/>
    <xf numFmtId="0" fontId="13" fillId="18" borderId="12" xfId="0" applyFont="1" applyFill="1" applyBorder="1"/>
    <xf numFmtId="0" fontId="13" fillId="18" borderId="12" xfId="0" applyFont="1" applyFill="1" applyBorder="1" applyAlignment="1">
      <alignment horizontal="left"/>
    </xf>
    <xf numFmtId="0" fontId="60" fillId="18" borderId="0" xfId="0" applyFont="1" applyFill="1"/>
    <xf numFmtId="0" fontId="0" fillId="18" borderId="0" xfId="0" applyFill="1" applyAlignment="1">
      <alignment horizontal="center" vertical="center" wrapText="1"/>
    </xf>
    <xf numFmtId="0" fontId="61" fillId="18" borderId="0" xfId="0" applyFont="1" applyFill="1" applyAlignment="1">
      <alignment horizontal="right" wrapText="1"/>
    </xf>
    <xf numFmtId="0" fontId="0" fillId="18" borderId="0" xfId="0" applyFill="1" applyAlignment="1">
      <alignment horizontal="left"/>
    </xf>
    <xf numFmtId="0" fontId="61" fillId="18" borderId="0" xfId="0" applyFont="1" applyFill="1" applyAlignment="1">
      <alignment horizontal="right"/>
    </xf>
    <xf numFmtId="0" fontId="61" fillId="18" borderId="0" xfId="0" applyFont="1" applyFill="1" applyAlignment="1">
      <alignment horizontal="right" vertical="top"/>
    </xf>
    <xf numFmtId="0" fontId="61" fillId="18" borderId="0" xfId="0" applyFont="1" applyFill="1" applyAlignment="1">
      <alignment horizontal="right" vertical="top" wrapText="1"/>
    </xf>
    <xf numFmtId="0" fontId="13" fillId="0" borderId="0" xfId="0" applyFont="1"/>
    <xf numFmtId="0" fontId="62" fillId="0" borderId="0" xfId="0" applyFont="1"/>
    <xf numFmtId="0" fontId="64" fillId="0" borderId="0" xfId="0" applyFont="1" applyAlignment="1">
      <alignment horizontal="right" vertical="center"/>
    </xf>
    <xf numFmtId="0" fontId="65" fillId="0" borderId="0" xfId="0" applyFont="1" applyAlignment="1">
      <alignment vertical="center"/>
    </xf>
    <xf numFmtId="0" fontId="13" fillId="18" borderId="10" xfId="0" applyFont="1" applyFill="1" applyBorder="1"/>
    <xf numFmtId="0" fontId="13" fillId="18" borderId="14" xfId="0" applyFont="1" applyFill="1" applyBorder="1"/>
    <xf numFmtId="0" fontId="0" fillId="18" borderId="15" xfId="0" applyFill="1" applyBorder="1" applyAlignment="1">
      <alignment horizontal="center" vertical="center" wrapText="1"/>
    </xf>
    <xf numFmtId="0" fontId="0" fillId="18" borderId="12" xfId="0" applyFill="1" applyBorder="1" applyAlignment="1">
      <alignment wrapText="1"/>
    </xf>
    <xf numFmtId="0" fontId="60" fillId="18" borderId="30" xfId="0" applyFont="1" applyFill="1" applyBorder="1" applyAlignment="1">
      <alignment vertical="center" wrapText="1"/>
    </xf>
    <xf numFmtId="0" fontId="0" fillId="18" borderId="39" xfId="0" applyFill="1" applyBorder="1"/>
    <xf numFmtId="0" fontId="5" fillId="18" borderId="0" xfId="0" applyFont="1" applyFill="1" applyAlignment="1">
      <alignment wrapText="1"/>
    </xf>
    <xf numFmtId="0" fontId="4" fillId="0" borderId="39" xfId="0" applyFont="1" applyBorder="1" applyAlignment="1">
      <alignment horizontal="center" vertical="center" wrapText="1"/>
    </xf>
    <xf numFmtId="0" fontId="4" fillId="0" borderId="0" xfId="0" applyFont="1" applyAlignment="1">
      <alignment horizontal="center"/>
    </xf>
    <xf numFmtId="0" fontId="4" fillId="0" borderId="39" xfId="0" applyFont="1" applyBorder="1" applyAlignment="1">
      <alignment horizontal="center" wrapText="1"/>
    </xf>
    <xf numFmtId="167" fontId="4" fillId="0" borderId="0" xfId="29" applyFont="1" applyFill="1" applyAlignment="1">
      <alignment horizontal="center"/>
    </xf>
    <xf numFmtId="172" fontId="4" fillId="26" borderId="19" xfId="0" applyNumberFormat="1" applyFont="1" applyFill="1" applyBorder="1" applyAlignment="1">
      <alignment horizontal="center" wrapText="1"/>
    </xf>
    <xf numFmtId="172" fontId="4" fillId="28" borderId="19" xfId="0" applyNumberFormat="1" applyFont="1" applyFill="1" applyBorder="1" applyAlignment="1">
      <alignment horizontal="center" wrapText="1"/>
    </xf>
    <xf numFmtId="0" fontId="4" fillId="20" borderId="19" xfId="0" applyFont="1" applyFill="1" applyBorder="1" applyAlignment="1">
      <alignment horizontal="center" wrapText="1"/>
    </xf>
    <xf numFmtId="0" fontId="5" fillId="26" borderId="37" xfId="0" applyFont="1" applyFill="1" applyBorder="1" applyAlignment="1">
      <alignment horizontal="center" wrapText="1"/>
    </xf>
    <xf numFmtId="0" fontId="0" fillId="18" borderId="12" xfId="0" applyFill="1" applyBorder="1" applyAlignment="1">
      <alignment horizontal="left"/>
    </xf>
    <xf numFmtId="0" fontId="23" fillId="21" borderId="19" xfId="0" applyFont="1" applyFill="1" applyBorder="1" applyAlignment="1" applyProtection="1">
      <alignment horizontal="right"/>
      <protection locked="0"/>
    </xf>
    <xf numFmtId="3" fontId="23" fillId="21" borderId="19" xfId="0" applyNumberFormat="1" applyFont="1" applyFill="1" applyBorder="1" applyProtection="1">
      <protection locked="0"/>
    </xf>
    <xf numFmtId="49" fontId="23" fillId="21" borderId="19" xfId="0" applyNumberFormat="1" applyFont="1" applyFill="1" applyBorder="1" applyAlignment="1" applyProtection="1">
      <alignment horizontal="right"/>
      <protection locked="0"/>
    </xf>
    <xf numFmtId="0" fontId="23" fillId="21" borderId="19" xfId="0" applyFont="1" applyFill="1" applyBorder="1" applyProtection="1">
      <protection locked="0"/>
    </xf>
    <xf numFmtId="4" fontId="23" fillId="21" borderId="19" xfId="42" applyNumberFormat="1" applyFont="1" applyFill="1" applyBorder="1" applyProtection="1">
      <protection locked="0"/>
    </xf>
    <xf numFmtId="0" fontId="5" fillId="18" borderId="0" xfId="0" applyFont="1" applyFill="1" applyAlignment="1">
      <alignment vertical="top" wrapText="1"/>
    </xf>
    <xf numFmtId="0" fontId="61" fillId="18" borderId="15" xfId="0" applyFont="1" applyFill="1" applyBorder="1" applyAlignment="1">
      <alignment horizontal="right" wrapText="1"/>
    </xf>
    <xf numFmtId="0" fontId="61" fillId="18" borderId="12" xfId="0" applyFont="1" applyFill="1" applyBorder="1" applyAlignment="1">
      <alignment horizontal="right" wrapText="1"/>
    </xf>
    <xf numFmtId="0" fontId="4" fillId="20" borderId="39" xfId="0" applyFont="1" applyFill="1" applyBorder="1" applyAlignment="1">
      <alignment horizontal="center" wrapText="1"/>
    </xf>
    <xf numFmtId="0" fontId="4" fillId="0" borderId="0" xfId="0" applyFont="1"/>
    <xf numFmtId="0" fontId="5" fillId="18" borderId="17" xfId="0" applyFont="1" applyFill="1" applyBorder="1"/>
    <xf numFmtId="0" fontId="0" fillId="0" borderId="43" xfId="0" applyBorder="1" applyAlignment="1">
      <alignment wrapText="1"/>
    </xf>
    <xf numFmtId="0" fontId="74" fillId="24" borderId="0" xfId="0" applyFont="1" applyFill="1"/>
    <xf numFmtId="0" fontId="23" fillId="21" borderId="35" xfId="0" applyFont="1" applyFill="1" applyBorder="1" applyAlignment="1" applyProtection="1">
      <alignment vertical="center"/>
      <protection locked="0"/>
    </xf>
    <xf numFmtId="3" fontId="23" fillId="19" borderId="37" xfId="28" applyNumberFormat="1" applyFont="1" applyFill="1" applyBorder="1" applyAlignment="1" applyProtection="1">
      <alignment vertical="center"/>
    </xf>
    <xf numFmtId="0" fontId="5" fillId="18" borderId="0" xfId="0" quotePrefix="1" applyFont="1" applyFill="1" applyAlignment="1">
      <alignment vertical="top"/>
    </xf>
    <xf numFmtId="1" fontId="19" fillId="0" borderId="19" xfId="0" applyNumberFormat="1" applyFont="1" applyBorder="1" applyAlignment="1" applyProtection="1">
      <alignment horizontal="left"/>
      <protection locked="0"/>
    </xf>
    <xf numFmtId="167" fontId="4" fillId="0" borderId="39" xfId="29" applyFont="1" applyFill="1" applyBorder="1" applyAlignment="1">
      <alignment horizontal="center" vertical="center" wrapText="1"/>
    </xf>
    <xf numFmtId="0" fontId="5" fillId="20" borderId="39" xfId="0" applyFont="1" applyFill="1" applyBorder="1" applyAlignment="1">
      <alignment horizontal="center" wrapText="1"/>
    </xf>
    <xf numFmtId="0" fontId="5" fillId="18" borderId="12" xfId="0" applyFont="1" applyFill="1" applyBorder="1"/>
    <xf numFmtId="0" fontId="5" fillId="18" borderId="0" xfId="0" applyFont="1" applyFill="1"/>
    <xf numFmtId="0" fontId="5" fillId="18" borderId="10" xfId="0" applyFont="1" applyFill="1" applyBorder="1"/>
    <xf numFmtId="0" fontId="5" fillId="18" borderId="14" xfId="0" applyFont="1" applyFill="1" applyBorder="1"/>
    <xf numFmtId="0" fontId="74" fillId="24" borderId="0" xfId="0" applyFont="1" applyFill="1" applyAlignment="1">
      <alignment vertical="center"/>
    </xf>
    <xf numFmtId="0" fontId="0" fillId="0" borderId="0" xfId="0" applyAlignment="1">
      <alignment vertical="center"/>
    </xf>
    <xf numFmtId="0" fontId="30" fillId="24" borderId="0" xfId="0" applyFont="1" applyFill="1" applyAlignment="1">
      <alignment vertical="center"/>
    </xf>
    <xf numFmtId="172" fontId="30" fillId="24" borderId="0" xfId="0" applyNumberFormat="1" applyFont="1" applyFill="1" applyAlignment="1">
      <alignment vertical="center"/>
    </xf>
    <xf numFmtId="0" fontId="30" fillId="0" borderId="0" xfId="0" applyFont="1" applyAlignment="1">
      <alignment vertical="center"/>
    </xf>
    <xf numFmtId="0" fontId="4" fillId="18" borderId="0" xfId="0" applyFont="1" applyFill="1" applyAlignment="1">
      <alignment horizontal="left" wrapText="1"/>
    </xf>
    <xf numFmtId="10" fontId="70" fillId="26" borderId="19" xfId="42" applyNumberFormat="1" applyFont="1" applyFill="1" applyBorder="1" applyProtection="1">
      <protection locked="0"/>
    </xf>
    <xf numFmtId="0" fontId="4" fillId="18" borderId="37" xfId="0" applyFont="1" applyFill="1" applyBorder="1" applyAlignment="1">
      <alignment horizontal="center" vertical="center" wrapText="1"/>
    </xf>
    <xf numFmtId="0" fontId="4" fillId="18" borderId="35" xfId="0" applyFont="1" applyFill="1" applyBorder="1" applyAlignment="1">
      <alignment horizontal="center" vertical="center" wrapText="1"/>
    </xf>
    <xf numFmtId="0" fontId="0" fillId="18" borderId="0" xfId="0" applyFill="1" applyAlignment="1">
      <alignment horizontal="left" wrapText="1"/>
    </xf>
    <xf numFmtId="0" fontId="4" fillId="20" borderId="35" xfId="0" applyFont="1" applyFill="1" applyBorder="1" applyAlignment="1">
      <alignment horizontal="center" wrapText="1"/>
    </xf>
    <xf numFmtId="0" fontId="4" fillId="23" borderId="19" xfId="0" applyFont="1" applyFill="1" applyBorder="1" applyAlignment="1">
      <alignment wrapText="1"/>
    </xf>
    <xf numFmtId="0" fontId="4" fillId="20" borderId="19" xfId="0" applyFont="1" applyFill="1" applyBorder="1" applyAlignment="1">
      <alignment horizontal="center" vertical="center"/>
    </xf>
    <xf numFmtId="0" fontId="4" fillId="20" borderId="19" xfId="0" applyFont="1" applyFill="1" applyBorder="1" applyAlignment="1">
      <alignment horizontal="center" vertical="center" wrapText="1"/>
    </xf>
    <xf numFmtId="0" fontId="4" fillId="0" borderId="19" xfId="0" applyFont="1" applyBorder="1" applyAlignment="1">
      <alignment horizontal="center" wrapText="1"/>
    </xf>
    <xf numFmtId="0" fontId="4" fillId="18" borderId="18" xfId="0" applyFont="1" applyFill="1" applyBorder="1" applyAlignment="1">
      <alignment horizontal="center" vertical="center" wrapText="1"/>
    </xf>
    <xf numFmtId="0" fontId="4" fillId="18" borderId="18" xfId="0" applyFont="1" applyFill="1" applyBorder="1" applyAlignment="1">
      <alignment horizontal="centerContinuous" vertical="center" wrapText="1"/>
    </xf>
    <xf numFmtId="0" fontId="23" fillId="21" borderId="37" xfId="0" applyFont="1" applyFill="1" applyBorder="1" applyAlignment="1" applyProtection="1">
      <alignment vertical="justify"/>
      <protection locked="0"/>
    </xf>
    <xf numFmtId="0" fontId="23" fillId="21" borderId="36" xfId="0" applyFont="1" applyFill="1" applyBorder="1" applyAlignment="1" applyProtection="1">
      <alignment vertical="justify"/>
      <protection locked="0"/>
    </xf>
    <xf numFmtId="0" fontId="23" fillId="21" borderId="35" xfId="0" applyFont="1" applyFill="1" applyBorder="1" applyAlignment="1" applyProtection="1">
      <alignment vertical="justify"/>
      <protection locked="0"/>
    </xf>
    <xf numFmtId="0" fontId="37" fillId="18" borderId="0" xfId="0" applyFont="1" applyFill="1" applyAlignment="1">
      <alignment vertical="top"/>
    </xf>
    <xf numFmtId="0" fontId="70" fillId="18" borderId="0" xfId="0" applyFont="1" applyFill="1"/>
    <xf numFmtId="3" fontId="5" fillId="0" borderId="0" xfId="0" applyNumberFormat="1" applyFont="1"/>
    <xf numFmtId="0" fontId="13" fillId="18" borderId="0" xfId="46" applyFont="1" applyFill="1"/>
    <xf numFmtId="40" fontId="13" fillId="18" borderId="0" xfId="46" applyNumberFormat="1" applyFont="1" applyFill="1"/>
    <xf numFmtId="40" fontId="16" fillId="18" borderId="0" xfId="46" applyNumberFormat="1" applyFont="1" applyFill="1" applyAlignment="1">
      <alignment horizontal="centerContinuous"/>
    </xf>
    <xf numFmtId="40" fontId="16" fillId="18" borderId="0" xfId="46" applyNumberFormat="1" applyFont="1" applyFill="1" applyAlignment="1">
      <alignment horizontal="center"/>
    </xf>
    <xf numFmtId="0" fontId="23" fillId="27" borderId="19" xfId="0" applyFont="1" applyFill="1" applyBorder="1" applyProtection="1">
      <protection hidden="1"/>
    </xf>
    <xf numFmtId="0" fontId="0" fillId="27" borderId="19" xfId="0" applyFill="1" applyBorder="1" applyProtection="1">
      <protection hidden="1"/>
    </xf>
    <xf numFmtId="169" fontId="0" fillId="27" borderId="19" xfId="0" applyNumberFormat="1" applyFill="1" applyBorder="1"/>
    <xf numFmtId="169" fontId="5" fillId="27" borderId="19" xfId="28" applyNumberFormat="1" applyFill="1" applyBorder="1" applyAlignment="1" applyProtection="1">
      <alignment horizontal="right"/>
    </xf>
    <xf numFmtId="0" fontId="5" fillId="23" borderId="39" xfId="0" applyFont="1" applyFill="1" applyBorder="1"/>
    <xf numFmtId="0" fontId="6" fillId="18" borderId="15" xfId="0" applyFont="1" applyFill="1" applyBorder="1"/>
    <xf numFmtId="0" fontId="0" fillId="18" borderId="13" xfId="0" applyFill="1" applyBorder="1" applyAlignment="1">
      <alignment vertical="top" wrapText="1"/>
    </xf>
    <xf numFmtId="0" fontId="16" fillId="18" borderId="10" xfId="0" applyFont="1" applyFill="1" applyBorder="1"/>
    <xf numFmtId="0" fontId="0" fillId="0" borderId="43" xfId="0" applyBorder="1" applyAlignment="1" applyProtection="1">
      <alignment wrapText="1"/>
      <protection locked="0"/>
    </xf>
    <xf numFmtId="0" fontId="5" fillId="0" borderId="43" xfId="0" applyFont="1" applyBorder="1" applyAlignment="1" applyProtection="1">
      <alignment wrapText="1"/>
      <protection locked="0"/>
    </xf>
    <xf numFmtId="0" fontId="13" fillId="18" borderId="10" xfId="0" applyFont="1" applyFill="1" applyBorder="1" applyAlignment="1">
      <alignment vertical="center"/>
    </xf>
    <xf numFmtId="0" fontId="16" fillId="18" borderId="0" xfId="0" quotePrefix="1" applyFont="1" applyFill="1" applyAlignment="1">
      <alignment vertical="center"/>
    </xf>
    <xf numFmtId="0" fontId="66" fillId="18" borderId="0" xfId="0" applyFont="1" applyFill="1" applyAlignment="1">
      <alignment vertical="center"/>
    </xf>
    <xf numFmtId="0" fontId="13" fillId="18" borderId="14" xfId="0" applyFont="1" applyFill="1" applyBorder="1" applyAlignment="1">
      <alignment horizontal="centerContinuous" vertical="center"/>
    </xf>
    <xf numFmtId="0" fontId="13" fillId="0" borderId="0" xfId="0" applyFont="1" applyAlignment="1">
      <alignment vertical="center"/>
    </xf>
    <xf numFmtId="0" fontId="0" fillId="18" borderId="10" xfId="0" applyFill="1" applyBorder="1" applyAlignment="1">
      <alignment vertical="center"/>
    </xf>
    <xf numFmtId="0" fontId="0" fillId="18" borderId="0" xfId="0" applyFill="1" applyAlignment="1">
      <alignment vertical="center"/>
    </xf>
    <xf numFmtId="0" fontId="63" fillId="18" borderId="0" xfId="0" applyFont="1" applyFill="1" applyAlignment="1">
      <alignment vertical="center"/>
    </xf>
    <xf numFmtId="0" fontId="0" fillId="18" borderId="14" xfId="0" applyFill="1" applyBorder="1" applyAlignment="1">
      <alignment horizontal="centerContinuous" vertical="center"/>
    </xf>
    <xf numFmtId="0" fontId="0" fillId="18" borderId="14" xfId="0" applyFill="1" applyBorder="1" applyAlignment="1">
      <alignment vertical="center"/>
    </xf>
    <xf numFmtId="0" fontId="16" fillId="18" borderId="0" xfId="0" applyFont="1" applyFill="1" applyAlignment="1">
      <alignment vertical="center"/>
    </xf>
    <xf numFmtId="0" fontId="16" fillId="18" borderId="0" xfId="0" quotePrefix="1" applyFont="1" applyFill="1" applyAlignment="1">
      <alignment horizontal="left" vertical="center"/>
    </xf>
    <xf numFmtId="0" fontId="16" fillId="18" borderId="0" xfId="0" applyFont="1" applyFill="1" applyAlignment="1">
      <alignment horizontal="left" vertical="center"/>
    </xf>
    <xf numFmtId="0" fontId="0" fillId="18" borderId="11" xfId="0" applyFill="1" applyBorder="1" applyAlignment="1">
      <alignment vertical="center"/>
    </xf>
    <xf numFmtId="0" fontId="0" fillId="18" borderId="15" xfId="0" applyFill="1" applyBorder="1" applyAlignment="1">
      <alignment vertical="center"/>
    </xf>
    <xf numFmtId="0" fontId="0" fillId="18" borderId="16" xfId="0" applyFill="1" applyBorder="1" applyAlignment="1">
      <alignment vertical="center"/>
    </xf>
    <xf numFmtId="0" fontId="13" fillId="18" borderId="17" xfId="46" applyFont="1" applyFill="1" applyBorder="1"/>
    <xf numFmtId="0" fontId="13" fillId="18" borderId="12" xfId="46" applyFont="1" applyFill="1" applyBorder="1"/>
    <xf numFmtId="0" fontId="13" fillId="18" borderId="13" xfId="46" applyFont="1" applyFill="1" applyBorder="1"/>
    <xf numFmtId="0" fontId="13" fillId="0" borderId="0" xfId="46" applyFont="1"/>
    <xf numFmtId="0" fontId="13" fillId="18" borderId="10" xfId="46" applyFont="1" applyFill="1" applyBorder="1"/>
    <xf numFmtId="0" fontId="13" fillId="18" borderId="14" xfId="46" applyFont="1" applyFill="1" applyBorder="1"/>
    <xf numFmtId="0" fontId="22" fillId="18" borderId="10" xfId="46" applyFont="1" applyFill="1" applyBorder="1"/>
    <xf numFmtId="0" fontId="16" fillId="18" borderId="10" xfId="46" applyFont="1" applyFill="1" applyBorder="1" applyAlignment="1">
      <alignment horizontal="centerContinuous"/>
    </xf>
    <xf numFmtId="0" fontId="13" fillId="18" borderId="29" xfId="46" applyFont="1" applyFill="1" applyBorder="1"/>
    <xf numFmtId="0" fontId="13" fillId="18" borderId="30" xfId="46" applyFont="1" applyFill="1" applyBorder="1"/>
    <xf numFmtId="0" fontId="13" fillId="18" borderId="31" xfId="46" applyFont="1" applyFill="1" applyBorder="1"/>
    <xf numFmtId="1" fontId="21" fillId="18" borderId="0" xfId="46" applyNumberFormat="1" applyFont="1" applyFill="1" applyAlignment="1">
      <alignment horizontal="center" wrapText="1"/>
    </xf>
    <xf numFmtId="0" fontId="11" fillId="18" borderId="0" xfId="0" applyFont="1" applyFill="1"/>
    <xf numFmtId="0" fontId="16" fillId="18" borderId="0" xfId="46" applyFont="1" applyFill="1"/>
    <xf numFmtId="0" fontId="16" fillId="18" borderId="14" xfId="46" applyFont="1" applyFill="1" applyBorder="1"/>
    <xf numFmtId="0" fontId="16" fillId="18" borderId="10" xfId="0" applyFont="1" applyFill="1" applyBorder="1" applyAlignment="1">
      <alignment horizontal="centerContinuous"/>
    </xf>
    <xf numFmtId="0" fontId="71" fillId="18" borderId="10" xfId="0" applyFont="1" applyFill="1" applyBorder="1" applyAlignment="1">
      <alignment horizontal="centerContinuous"/>
    </xf>
    <xf numFmtId="40" fontId="72" fillId="18" borderId="0" xfId="0" applyNumberFormat="1" applyFont="1" applyFill="1" applyAlignment="1">
      <alignment horizontal="left"/>
    </xf>
    <xf numFmtId="0" fontId="13" fillId="18" borderId="39" xfId="46" applyFont="1" applyFill="1" applyBorder="1"/>
    <xf numFmtId="0" fontId="5" fillId="18" borderId="0" xfId="0" applyFont="1" applyFill="1" applyAlignment="1">
      <alignment horizontal="left" wrapText="1"/>
    </xf>
    <xf numFmtId="0" fontId="5" fillId="18" borderId="10" xfId="0" applyFont="1" applyFill="1" applyBorder="1" applyAlignment="1">
      <alignment horizontal="left"/>
    </xf>
    <xf numFmtId="172" fontId="4" fillId="0" borderId="0" xfId="0" applyNumberFormat="1" applyFont="1" applyAlignment="1">
      <alignment horizontal="center"/>
    </xf>
    <xf numFmtId="168" fontId="4" fillId="18" borderId="19" xfId="28" applyNumberFormat="1" applyFont="1" applyFill="1" applyBorder="1" applyAlignment="1" applyProtection="1">
      <alignment horizontal="center" vertical="center" wrapText="1"/>
    </xf>
    <xf numFmtId="0" fontId="5" fillId="18" borderId="19" xfId="0" applyFont="1" applyFill="1" applyBorder="1"/>
    <xf numFmtId="168" fontId="4" fillId="18" borderId="0" xfId="28" applyNumberFormat="1" applyFont="1" applyFill="1" applyBorder="1" applyAlignment="1" applyProtection="1">
      <alignment horizontal="center"/>
    </xf>
    <xf numFmtId="0" fontId="5" fillId="18" borderId="15" xfId="0" applyFont="1" applyFill="1" applyBorder="1"/>
    <xf numFmtId="168" fontId="4" fillId="18" borderId="15" xfId="28" applyNumberFormat="1" applyFont="1" applyFill="1" applyBorder="1" applyAlignment="1" applyProtection="1">
      <alignment horizontal="center"/>
    </xf>
    <xf numFmtId="168" fontId="4" fillId="18" borderId="12" xfId="28" applyNumberFormat="1" applyFont="1" applyFill="1" applyBorder="1" applyAlignment="1" applyProtection="1">
      <alignment horizontal="center"/>
    </xf>
    <xf numFmtId="0" fontId="5" fillId="18" borderId="0" xfId="0" applyFont="1" applyFill="1" applyAlignment="1">
      <alignment horizontal="centerContinuous"/>
    </xf>
    <xf numFmtId="168" fontId="4" fillId="18" borderId="0" xfId="28" applyNumberFormat="1" applyFont="1" applyFill="1" applyBorder="1" applyProtection="1"/>
    <xf numFmtId="0" fontId="5" fillId="18" borderId="0" xfId="0" applyFont="1" applyFill="1" applyProtection="1">
      <protection hidden="1"/>
    </xf>
    <xf numFmtId="168" fontId="5" fillId="18" borderId="0" xfId="28" applyNumberFormat="1" applyFont="1" applyFill="1" applyBorder="1" applyProtection="1"/>
    <xf numFmtId="0" fontId="5" fillId="18" borderId="0" xfId="0" applyFont="1" applyFill="1" applyAlignment="1">
      <alignment horizontal="left"/>
    </xf>
    <xf numFmtId="0" fontId="5" fillId="18" borderId="0" xfId="0" applyFont="1" applyFill="1" applyAlignment="1" applyProtection="1">
      <alignment horizontal="centerContinuous"/>
      <protection hidden="1"/>
    </xf>
    <xf numFmtId="0" fontId="4" fillId="19" borderId="0" xfId="0" applyFont="1" applyFill="1"/>
    <xf numFmtId="167" fontId="4" fillId="0" borderId="0" xfId="29" applyFont="1" applyBorder="1" applyAlignment="1">
      <alignment horizontal="center"/>
    </xf>
    <xf numFmtId="0" fontId="4" fillId="19" borderId="0" xfId="0" applyFont="1" applyFill="1" applyAlignment="1">
      <alignment wrapText="1"/>
    </xf>
    <xf numFmtId="3" fontId="5" fillId="0" borderId="0" xfId="0" applyNumberFormat="1" applyFont="1" applyAlignment="1">
      <alignment horizontal="right"/>
    </xf>
    <xf numFmtId="0" fontId="5" fillId="18" borderId="15" xfId="0" applyFont="1" applyFill="1" applyBorder="1" applyAlignment="1">
      <alignment horizontal="left" wrapText="1"/>
    </xf>
    <xf numFmtId="0" fontId="4" fillId="18" borderId="12" xfId="0" applyFont="1" applyFill="1" applyBorder="1" applyAlignment="1">
      <alignment horizontal="left"/>
    </xf>
    <xf numFmtId="0" fontId="5" fillId="18" borderId="15" xfId="0" applyFont="1" applyFill="1" applyBorder="1" applyAlignment="1">
      <alignment wrapText="1"/>
    </xf>
    <xf numFmtId="0" fontId="5" fillId="18" borderId="15" xfId="0" applyFont="1" applyFill="1" applyBorder="1" applyAlignment="1">
      <alignment vertical="top" wrapText="1"/>
    </xf>
    <xf numFmtId="0" fontId="5" fillId="0" borderId="42"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4" fillId="0" borderId="0" xfId="0" applyFont="1" applyAlignment="1">
      <alignment vertical="center"/>
    </xf>
    <xf numFmtId="10" fontId="5" fillId="0" borderId="0" xfId="0" applyNumberFormat="1" applyFont="1" applyAlignment="1">
      <alignment horizontal="righ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24" fillId="18" borderId="0" xfId="0" applyFont="1" applyFill="1" applyAlignment="1">
      <alignment horizontal="center" vertical="center" wrapText="1"/>
    </xf>
    <xf numFmtId="0" fontId="23" fillId="29" borderId="19" xfId="0" applyFont="1" applyFill="1" applyBorder="1" applyProtection="1">
      <protection hidden="1"/>
    </xf>
    <xf numFmtId="0" fontId="16" fillId="18" borderId="0" xfId="0" quotePrefix="1" applyFont="1" applyFill="1"/>
    <xf numFmtId="0" fontId="16" fillId="18" borderId="0" xfId="0" quotePrefix="1" applyFont="1" applyFill="1" applyAlignment="1">
      <alignment vertical="top"/>
    </xf>
    <xf numFmtId="0" fontId="25" fillId="18" borderId="0" xfId="0" applyFont="1" applyFill="1"/>
    <xf numFmtId="0" fontId="64" fillId="18" borderId="0" xfId="0" applyFont="1" applyFill="1" applyAlignment="1">
      <alignment horizontal="right"/>
    </xf>
    <xf numFmtId="0" fontId="7" fillId="18" borderId="0" xfId="0" applyFont="1" applyFill="1" applyAlignment="1">
      <alignment horizontal="left"/>
    </xf>
    <xf numFmtId="0" fontId="0" fillId="29" borderId="17" xfId="0" applyFill="1" applyBorder="1"/>
    <xf numFmtId="0" fontId="0" fillId="29" borderId="12" xfId="0" applyFill="1" applyBorder="1"/>
    <xf numFmtId="0" fontId="0" fillId="29" borderId="13" xfId="0" applyFill="1" applyBorder="1"/>
    <xf numFmtId="0" fontId="0" fillId="29" borderId="10" xfId="0" applyFill="1" applyBorder="1"/>
    <xf numFmtId="0" fontId="0" fillId="29" borderId="14" xfId="0" applyFill="1" applyBorder="1"/>
    <xf numFmtId="0" fontId="0" fillId="29" borderId="0" xfId="0" applyFill="1"/>
    <xf numFmtId="0" fontId="5" fillId="29" borderId="0" xfId="0" applyFont="1" applyFill="1"/>
    <xf numFmtId="0" fontId="0" fillId="29" borderId="11" xfId="0" applyFill="1" applyBorder="1"/>
    <xf numFmtId="0" fontId="0" fillId="29" borderId="15" xfId="0" applyFill="1" applyBorder="1"/>
    <xf numFmtId="0" fontId="0" fillId="29" borderId="16" xfId="0" applyFill="1" applyBorder="1"/>
    <xf numFmtId="0" fontId="5" fillId="29" borderId="19" xfId="0" applyFont="1" applyFill="1" applyBorder="1"/>
    <xf numFmtId="0" fontId="4" fillId="29" borderId="0" xfId="0" applyFont="1" applyFill="1"/>
    <xf numFmtId="0" fontId="6" fillId="24" borderId="0" xfId="0" applyFont="1" applyFill="1" applyAlignment="1">
      <alignment vertical="center"/>
    </xf>
    <xf numFmtId="0" fontId="13" fillId="18" borderId="0" xfId="0" applyFont="1" applyFill="1" applyAlignment="1">
      <alignment vertical="center"/>
    </xf>
    <xf numFmtId="0" fontId="5" fillId="18" borderId="0" xfId="0" applyFont="1" applyFill="1" applyAlignment="1">
      <alignment vertical="center"/>
    </xf>
    <xf numFmtId="0" fontId="13" fillId="18" borderId="0" xfId="0" applyFont="1" applyFill="1" applyAlignment="1">
      <alignment horizontal="left" vertical="center"/>
    </xf>
    <xf numFmtId="0" fontId="13" fillId="18" borderId="0" xfId="0" applyFont="1" applyFill="1" applyAlignment="1">
      <alignment horizontal="center" vertical="center"/>
    </xf>
    <xf numFmtId="0" fontId="85" fillId="18" borderId="0" xfId="0" quotePrefix="1" applyFont="1" applyFill="1" applyAlignment="1">
      <alignment vertical="center"/>
    </xf>
    <xf numFmtId="0" fontId="31" fillId="18" borderId="0" xfId="0" quotePrefix="1" applyFont="1" applyFill="1" applyAlignment="1">
      <alignment vertical="center"/>
    </xf>
    <xf numFmtId="0" fontId="13" fillId="18" borderId="0" xfId="0" quotePrefix="1" applyFont="1" applyFill="1" applyAlignment="1">
      <alignment vertical="center"/>
    </xf>
    <xf numFmtId="0" fontId="66" fillId="18" borderId="0" xfId="0" applyFont="1" applyFill="1" applyAlignment="1">
      <alignment horizontal="left" vertical="center"/>
    </xf>
    <xf numFmtId="0" fontId="86" fillId="18" borderId="0" xfId="0" quotePrefix="1" applyFont="1" applyFill="1" applyAlignment="1">
      <alignment vertical="center"/>
    </xf>
    <xf numFmtId="0" fontId="17" fillId="18" borderId="0" xfId="0" applyFont="1" applyFill="1" applyAlignment="1">
      <alignment horizontal="centerContinuous" wrapText="1"/>
    </xf>
    <xf numFmtId="0" fontId="17" fillId="18" borderId="0" xfId="0" applyFont="1" applyFill="1" applyAlignment="1">
      <alignment horizontal="centerContinuous"/>
    </xf>
    <xf numFmtId="0" fontId="84" fillId="18" borderId="0" xfId="0" applyFont="1" applyFill="1" applyAlignment="1">
      <alignment horizontal="centerContinuous"/>
    </xf>
    <xf numFmtId="0" fontId="83" fillId="18" borderId="0" xfId="0" applyFont="1" applyFill="1" applyAlignment="1">
      <alignment horizontal="centerContinuous"/>
    </xf>
    <xf numFmtId="0" fontId="34" fillId="18" borderId="0" xfId="0" applyFont="1" applyFill="1" applyAlignment="1">
      <alignment horizontal="centerContinuous"/>
    </xf>
    <xf numFmtId="0" fontId="19" fillId="18" borderId="0" xfId="0" applyFont="1" applyFill="1" applyAlignment="1">
      <alignment horizontal="left"/>
    </xf>
    <xf numFmtId="0" fontId="29" fillId="18" borderId="0" xfId="0" applyFont="1" applyFill="1"/>
    <xf numFmtId="0" fontId="35" fillId="18" borderId="0" xfId="0" applyFont="1" applyFill="1" applyAlignment="1">
      <alignment horizontal="left"/>
    </xf>
    <xf numFmtId="0" fontId="28" fillId="18" borderId="0" xfId="0" applyFont="1" applyFill="1" applyAlignment="1">
      <alignment horizontal="left"/>
    </xf>
    <xf numFmtId="0" fontId="13" fillId="18" borderId="11" xfId="0" applyFont="1" applyFill="1" applyBorder="1"/>
    <xf numFmtId="0" fontId="0" fillId="18" borderId="15" xfId="0" applyFill="1" applyBorder="1" applyAlignment="1">
      <alignment horizontal="centerContinuous"/>
    </xf>
    <xf numFmtId="0" fontId="0" fillId="18" borderId="16" xfId="0" applyFill="1" applyBorder="1" applyAlignment="1">
      <alignment horizontal="centerContinuous"/>
    </xf>
    <xf numFmtId="0" fontId="87" fillId="18" borderId="0" xfId="0" applyFont="1" applyFill="1" applyAlignment="1">
      <alignment horizontal="right"/>
    </xf>
    <xf numFmtId="0" fontId="45" fillId="18" borderId="0" xfId="0" applyFont="1" applyFill="1"/>
    <xf numFmtId="0" fontId="5" fillId="18" borderId="42" xfId="0" applyFont="1" applyFill="1" applyBorder="1" applyAlignment="1">
      <alignment vertical="top"/>
    </xf>
    <xf numFmtId="0" fontId="0" fillId="18" borderId="20" xfId="0" applyFill="1" applyBorder="1" applyAlignment="1">
      <alignment vertical="top"/>
    </xf>
    <xf numFmtId="0" fontId="0" fillId="18" borderId="21" xfId="0" applyFill="1" applyBorder="1" applyAlignment="1">
      <alignment vertical="top"/>
    </xf>
    <xf numFmtId="0" fontId="0" fillId="18" borderId="22" xfId="0" applyFill="1" applyBorder="1" applyAlignment="1">
      <alignment vertical="top"/>
    </xf>
    <xf numFmtId="0" fontId="0" fillId="18" borderId="24" xfId="0" applyFill="1" applyBorder="1" applyAlignment="1">
      <alignment vertical="top"/>
    </xf>
    <xf numFmtId="0" fontId="0" fillId="18" borderId="25" xfId="0" applyFill="1" applyBorder="1" applyAlignment="1">
      <alignment vertical="top"/>
    </xf>
    <xf numFmtId="0" fontId="0" fillId="18" borderId="26" xfId="0" applyFill="1" applyBorder="1" applyAlignment="1">
      <alignment vertical="top"/>
    </xf>
    <xf numFmtId="0" fontId="0" fillId="18" borderId="23" xfId="0" applyFill="1" applyBorder="1" applyAlignment="1">
      <alignment vertical="top"/>
    </xf>
    <xf numFmtId="0" fontId="0" fillId="18" borderId="27" xfId="0" applyFill="1" applyBorder="1" applyAlignment="1">
      <alignment vertical="top"/>
    </xf>
    <xf numFmtId="0" fontId="0" fillId="18" borderId="28" xfId="0" applyFill="1" applyBorder="1" applyAlignment="1">
      <alignment vertical="top"/>
    </xf>
    <xf numFmtId="0" fontId="11" fillId="18" borderId="27" xfId="0" applyFont="1" applyFill="1" applyBorder="1" applyAlignment="1">
      <alignment horizontal="centerContinuous" vertical="top"/>
    </xf>
    <xf numFmtId="0" fontId="0" fillId="18" borderId="0" xfId="0" applyFill="1" applyAlignment="1">
      <alignment horizontal="centerContinuous" vertical="top"/>
    </xf>
    <xf numFmtId="0" fontId="0" fillId="18" borderId="28" xfId="0" applyFill="1" applyBorder="1" applyAlignment="1">
      <alignment horizontal="centerContinuous" vertical="top"/>
    </xf>
    <xf numFmtId="0" fontId="5" fillId="18" borderId="0" xfId="0" applyFont="1" applyFill="1" applyAlignment="1">
      <alignment vertical="top"/>
    </xf>
    <xf numFmtId="0" fontId="8" fillId="18" borderId="0" xfId="0" applyFont="1" applyFill="1" applyAlignment="1">
      <alignment vertical="top"/>
    </xf>
    <xf numFmtId="0" fontId="7" fillId="18" borderId="0" xfId="0" applyFont="1" applyFill="1" applyAlignment="1">
      <alignment vertical="top"/>
    </xf>
    <xf numFmtId="2" fontId="23" fillId="18" borderId="0" xfId="0" applyNumberFormat="1" applyFont="1" applyFill="1" applyAlignment="1">
      <alignment vertical="top"/>
    </xf>
    <xf numFmtId="164" fontId="23" fillId="18" borderId="0" xfId="0" applyNumberFormat="1" applyFont="1" applyFill="1" applyAlignment="1">
      <alignment vertical="top"/>
    </xf>
    <xf numFmtId="0" fontId="0" fillId="20" borderId="24" xfId="0" applyFill="1" applyBorder="1" applyAlignment="1">
      <alignment vertical="top"/>
    </xf>
    <xf numFmtId="0" fontId="0" fillId="20" borderId="25" xfId="0" applyFill="1" applyBorder="1" applyAlignment="1">
      <alignment vertical="top"/>
    </xf>
    <xf numFmtId="0" fontId="11" fillId="20" borderId="25" xfId="0" applyFont="1" applyFill="1" applyBorder="1" applyAlignment="1">
      <alignment vertical="top"/>
    </xf>
    <xf numFmtId="0" fontId="0" fillId="20" borderId="26" xfId="0" applyFill="1" applyBorder="1" applyAlignment="1">
      <alignment vertical="top"/>
    </xf>
    <xf numFmtId="0" fontId="0" fillId="20" borderId="27" xfId="0" applyFill="1" applyBorder="1" applyAlignment="1">
      <alignment vertical="top"/>
    </xf>
    <xf numFmtId="0" fontId="0" fillId="20" borderId="0" xfId="0" applyFill="1" applyAlignment="1">
      <alignment vertical="top"/>
    </xf>
    <xf numFmtId="0" fontId="0" fillId="20" borderId="28" xfId="0" applyFill="1" applyBorder="1" applyAlignment="1">
      <alignment vertical="top"/>
    </xf>
    <xf numFmtId="0" fontId="7" fillId="20" borderId="0" xfId="0" applyFont="1" applyFill="1" applyAlignment="1">
      <alignment vertical="top"/>
    </xf>
    <xf numFmtId="0" fontId="5" fillId="20" borderId="0" xfId="0" applyFont="1" applyFill="1" applyAlignment="1">
      <alignment vertical="top"/>
    </xf>
    <xf numFmtId="0" fontId="26" fillId="20" borderId="0" xfId="0" applyFont="1" applyFill="1" applyAlignment="1">
      <alignment horizontal="right" vertical="top"/>
    </xf>
    <xf numFmtId="0" fontId="88" fillId="20" borderId="0" xfId="0" applyFont="1" applyFill="1" applyAlignment="1">
      <alignment horizontal="right" vertical="top"/>
    </xf>
    <xf numFmtId="173" fontId="23" fillId="20" borderId="0" xfId="0" applyNumberFormat="1" applyFont="1" applyFill="1" applyAlignment="1">
      <alignment vertical="top"/>
    </xf>
    <xf numFmtId="0" fontId="89" fillId="20" borderId="0" xfId="0" applyFont="1" applyFill="1" applyAlignment="1">
      <alignment vertical="top"/>
    </xf>
    <xf numFmtId="0" fontId="0" fillId="20" borderId="29" xfId="0" applyFill="1" applyBorder="1" applyAlignment="1">
      <alignment vertical="top"/>
    </xf>
    <xf numFmtId="0" fontId="7" fillId="20" borderId="30" xfId="0" applyFont="1" applyFill="1" applyBorder="1" applyAlignment="1">
      <alignment vertical="top"/>
    </xf>
    <xf numFmtId="0" fontId="5" fillId="20" borderId="30" xfId="0" applyFont="1" applyFill="1" applyBorder="1" applyAlignment="1">
      <alignment vertical="top"/>
    </xf>
    <xf numFmtId="0" fontId="0" fillId="20" borderId="30" xfId="0" applyFill="1" applyBorder="1" applyAlignment="1">
      <alignment vertical="top"/>
    </xf>
    <xf numFmtId="0" fontId="90" fillId="20" borderId="30" xfId="0" applyFont="1" applyFill="1" applyBorder="1" applyAlignment="1">
      <alignment horizontal="right" vertical="top"/>
    </xf>
    <xf numFmtId="171" fontId="89" fillId="20" borderId="46" xfId="0" applyNumberFormat="1" applyFont="1" applyFill="1" applyBorder="1"/>
    <xf numFmtId="0" fontId="89" fillId="20" borderId="31" xfId="0" applyFont="1" applyFill="1" applyBorder="1" applyAlignment="1">
      <alignment vertical="top"/>
    </xf>
    <xf numFmtId="0" fontId="7" fillId="18" borderId="25" xfId="0" applyFont="1" applyFill="1" applyBorder="1" applyAlignment="1">
      <alignment vertical="top"/>
    </xf>
    <xf numFmtId="0" fontId="91" fillId="18" borderId="0" xfId="0" applyFont="1" applyFill="1" applyAlignment="1">
      <alignment vertical="top"/>
    </xf>
    <xf numFmtId="0" fontId="92" fillId="18" borderId="0" xfId="0" applyFont="1" applyFill="1" applyAlignment="1">
      <alignment vertical="top"/>
    </xf>
    <xf numFmtId="0" fontId="15" fillId="18" borderId="0" xfId="0" applyFont="1" applyFill="1" applyAlignment="1">
      <alignment vertical="top"/>
    </xf>
    <xf numFmtId="171" fontId="4" fillId="30" borderId="19" xfId="0" applyNumberFormat="1" applyFont="1" applyFill="1" applyBorder="1" applyAlignment="1">
      <alignment horizontal="right" vertical="top"/>
    </xf>
    <xf numFmtId="171" fontId="4" fillId="18" borderId="0" xfId="0" applyNumberFormat="1" applyFont="1" applyFill="1" applyAlignment="1">
      <alignment vertical="top"/>
    </xf>
    <xf numFmtId="0" fontId="93" fillId="18" borderId="0" xfId="0" applyFont="1" applyFill="1" applyAlignment="1">
      <alignment vertical="top"/>
    </xf>
    <xf numFmtId="171" fontId="4" fillId="31" borderId="47" xfId="0" applyNumberFormat="1" applyFont="1" applyFill="1" applyBorder="1" applyAlignment="1">
      <alignment horizontal="right" vertical="center"/>
    </xf>
    <xf numFmtId="0" fontId="0" fillId="32" borderId="0" xfId="0" applyFill="1" applyAlignment="1">
      <alignment vertical="top"/>
    </xf>
    <xf numFmtId="0" fontId="0" fillId="18" borderId="29" xfId="0" applyFill="1" applyBorder="1" applyAlignment="1">
      <alignment vertical="top"/>
    </xf>
    <xf numFmtId="0" fontId="0" fillId="18" borderId="30" xfId="0" applyFill="1" applyBorder="1" applyAlignment="1">
      <alignment vertical="top"/>
    </xf>
    <xf numFmtId="0" fontId="0" fillId="18" borderId="31" xfId="0" applyFill="1" applyBorder="1" applyAlignment="1">
      <alignment vertical="top"/>
    </xf>
    <xf numFmtId="0" fontId="0" fillId="18" borderId="32" xfId="0" applyFill="1" applyBorder="1" applyAlignment="1">
      <alignment vertical="top"/>
    </xf>
    <xf numFmtId="0" fontId="0" fillId="18" borderId="33" xfId="0" applyFill="1" applyBorder="1" applyAlignment="1">
      <alignment vertical="top"/>
    </xf>
    <xf numFmtId="0" fontId="0" fillId="18" borderId="34" xfId="0" applyFill="1" applyBorder="1" applyAlignment="1">
      <alignment vertical="top"/>
    </xf>
    <xf numFmtId="0" fontId="78" fillId="27" borderId="37" xfId="0" applyFont="1" applyFill="1" applyBorder="1"/>
    <xf numFmtId="0" fontId="79" fillId="27" borderId="36" xfId="0" applyFont="1" applyFill="1" applyBorder="1"/>
    <xf numFmtId="0" fontId="79" fillId="27" borderId="35" xfId="0" applyFont="1" applyFill="1" applyBorder="1"/>
    <xf numFmtId="0" fontId="0" fillId="27" borderId="35" xfId="0" applyFill="1" applyBorder="1"/>
    <xf numFmtId="0" fontId="5" fillId="29" borderId="17" xfId="0" applyFont="1" applyFill="1" applyBorder="1"/>
    <xf numFmtId="0" fontId="13" fillId="29" borderId="0" xfId="0" applyFont="1" applyFill="1"/>
    <xf numFmtId="3" fontId="13" fillId="29" borderId="0" xfId="0" applyNumberFormat="1" applyFont="1" applyFill="1" applyAlignment="1">
      <alignment horizontal="center"/>
    </xf>
    <xf numFmtId="0" fontId="16" fillId="29" borderId="0" xfId="0" applyFont="1" applyFill="1" applyAlignment="1">
      <alignment horizontal="center"/>
    </xf>
    <xf numFmtId="0" fontId="16" fillId="29" borderId="0" xfId="0" applyFont="1" applyFill="1"/>
    <xf numFmtId="165" fontId="13" fillId="29" borderId="0" xfId="0" applyNumberFormat="1" applyFont="1" applyFill="1"/>
    <xf numFmtId="165" fontId="13" fillId="33" borderId="19" xfId="0" applyNumberFormat="1" applyFont="1" applyFill="1" applyBorder="1"/>
    <xf numFmtId="171" fontId="0" fillId="0" borderId="19" xfId="0" applyNumberFormat="1" applyBorder="1" applyAlignment="1" applyProtection="1">
      <alignment horizontal="right" vertical="center"/>
      <protection locked="0"/>
    </xf>
    <xf numFmtId="3" fontId="0" fillId="23" borderId="19" xfId="0" applyNumberFormat="1" applyFill="1" applyBorder="1" applyAlignment="1" applyProtection="1">
      <alignment horizontal="right" vertical="center"/>
      <protection locked="0"/>
    </xf>
    <xf numFmtId="0" fontId="0" fillId="0" borderId="0" xfId="0" applyAlignment="1">
      <alignment horizontal="right" vertical="center"/>
    </xf>
    <xf numFmtId="171" fontId="4" fillId="20" borderId="19" xfId="0" applyNumberFormat="1" applyFont="1" applyFill="1" applyBorder="1" applyAlignment="1">
      <alignment horizontal="right" vertical="center"/>
    </xf>
    <xf numFmtId="171" fontId="23" fillId="21" borderId="19" xfId="28" applyNumberFormat="1" applyFont="1" applyFill="1" applyBorder="1" applyAlignment="1" applyProtection="1">
      <alignment vertical="center"/>
      <protection locked="0"/>
    </xf>
    <xf numFmtId="0" fontId="4" fillId="20" borderId="35" xfId="0" applyFont="1" applyFill="1" applyBorder="1" applyAlignment="1">
      <alignment horizontal="right" wrapText="1"/>
    </xf>
    <xf numFmtId="167" fontId="4" fillId="28" borderId="19" xfId="29" applyFont="1" applyFill="1" applyBorder="1" applyAlignment="1">
      <alignment horizontal="center" vertical="center" wrapText="1"/>
    </xf>
    <xf numFmtId="172" fontId="4" fillId="28" borderId="19"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34" borderId="19" xfId="0" applyFont="1" applyFill="1" applyBorder="1" applyAlignment="1">
      <alignment horizontal="center" vertical="center" wrapText="1"/>
    </xf>
    <xf numFmtId="171" fontId="23" fillId="19" borderId="19" xfId="28" applyNumberFormat="1" applyFont="1" applyFill="1" applyBorder="1" applyAlignment="1" applyProtection="1"/>
    <xf numFmtId="3" fontId="0" fillId="29" borderId="19" xfId="0" applyNumberFormat="1" applyFill="1" applyBorder="1"/>
    <xf numFmtId="3" fontId="4" fillId="27" borderId="19" xfId="0" applyNumberFormat="1" applyFont="1" applyFill="1" applyBorder="1"/>
    <xf numFmtId="0" fontId="4" fillId="29" borderId="19" xfId="0" applyFont="1" applyFill="1" applyBorder="1" applyAlignment="1">
      <alignment horizontal="center" vertical="center"/>
    </xf>
    <xf numFmtId="0" fontId="0" fillId="29" borderId="10" xfId="0" applyFill="1" applyBorder="1" applyAlignment="1">
      <alignment horizontal="center" vertical="center"/>
    </xf>
    <xf numFmtId="0" fontId="0" fillId="29" borderId="19" xfId="0" applyFill="1" applyBorder="1" applyAlignment="1">
      <alignment horizontal="center" vertical="center"/>
    </xf>
    <xf numFmtId="0" fontId="0" fillId="29" borderId="14" xfId="0" applyFill="1" applyBorder="1" applyAlignment="1">
      <alignment horizontal="center" vertical="center"/>
    </xf>
    <xf numFmtId="0" fontId="0" fillId="0" borderId="0" xfId="0" applyAlignment="1">
      <alignment horizontal="center" vertical="center"/>
    </xf>
    <xf numFmtId="0" fontId="4" fillId="29" borderId="19" xfId="0" applyFont="1" applyFill="1" applyBorder="1" applyAlignment="1">
      <alignment horizontal="center" vertical="center" wrapText="1"/>
    </xf>
    <xf numFmtId="0" fontId="0" fillId="29" borderId="10" xfId="0" applyFill="1" applyBorder="1" applyAlignment="1">
      <alignment vertical="top"/>
    </xf>
    <xf numFmtId="0" fontId="0" fillId="29" borderId="14" xfId="0" applyFill="1" applyBorder="1" applyAlignment="1">
      <alignment vertical="top"/>
    </xf>
    <xf numFmtId="0" fontId="0" fillId="0" borderId="0" xfId="0" applyAlignment="1">
      <alignment vertical="top"/>
    </xf>
    <xf numFmtId="0" fontId="0" fillId="29" borderId="0" xfId="0" applyFill="1" applyAlignment="1">
      <alignment vertical="top"/>
    </xf>
    <xf numFmtId="0" fontId="13" fillId="29" borderId="14" xfId="0" applyFont="1" applyFill="1" applyBorder="1"/>
    <xf numFmtId="0" fontId="18" fillId="0" borderId="19" xfId="0" applyFont="1" applyBorder="1" applyAlignment="1" applyProtection="1">
      <alignment horizontal="left" vertical="center"/>
      <protection locked="0"/>
    </xf>
    <xf numFmtId="0" fontId="0" fillId="18" borderId="10" xfId="0" applyFill="1" applyBorder="1" applyAlignment="1">
      <alignment vertical="top"/>
    </xf>
    <xf numFmtId="0" fontId="0" fillId="18" borderId="14" xfId="0" applyFill="1" applyBorder="1" applyAlignment="1">
      <alignment vertical="top"/>
    </xf>
    <xf numFmtId="0" fontId="5" fillId="18" borderId="0" xfId="0" applyFont="1" applyFill="1" applyAlignment="1">
      <alignment horizontal="centerContinuous" vertical="center"/>
    </xf>
    <xf numFmtId="0" fontId="11" fillId="18" borderId="0" xfId="0" applyFont="1" applyFill="1" applyAlignment="1">
      <alignment horizontal="centerContinuous" vertical="center"/>
    </xf>
    <xf numFmtId="10" fontId="23" fillId="0" borderId="19" xfId="0" applyNumberFormat="1" applyFont="1" applyBorder="1" applyAlignment="1" applyProtection="1">
      <alignment vertical="center"/>
      <protection locked="0"/>
    </xf>
    <xf numFmtId="3" fontId="0" fillId="0" borderId="19" xfId="0" applyNumberFormat="1" applyBorder="1" applyProtection="1">
      <protection locked="0"/>
    </xf>
    <xf numFmtId="0" fontId="0" fillId="0" borderId="19" xfId="0" applyBorder="1" applyProtection="1">
      <protection locked="0"/>
    </xf>
    <xf numFmtId="3" fontId="23" fillId="19" borderId="19" xfId="0" applyNumberFormat="1" applyFont="1" applyFill="1" applyBorder="1" applyAlignment="1">
      <alignment horizontal="right" vertical="center"/>
    </xf>
    <xf numFmtId="3" fontId="23" fillId="19" borderId="19" xfId="0" applyNumberFormat="1" applyFont="1" applyFill="1" applyBorder="1" applyAlignment="1">
      <alignment vertical="center"/>
    </xf>
    <xf numFmtId="3" fontId="23" fillId="19" borderId="19" xfId="0" applyNumberFormat="1" applyFont="1" applyFill="1" applyBorder="1" applyAlignment="1">
      <alignment horizontal="right"/>
    </xf>
    <xf numFmtId="3" fontId="23" fillId="19" borderId="19" xfId="0" applyNumberFormat="1" applyFont="1" applyFill="1" applyBorder="1" applyAlignment="1">
      <alignment horizontal="right" vertical="top"/>
    </xf>
    <xf numFmtId="3" fontId="23" fillId="19" borderId="19" xfId="0" applyNumberFormat="1" applyFont="1" applyFill="1" applyBorder="1" applyAlignment="1" applyProtection="1">
      <alignment horizontal="right" vertical="top"/>
      <protection hidden="1"/>
    </xf>
    <xf numFmtId="3" fontId="23" fillId="0" borderId="19" xfId="0" applyNumberFormat="1" applyFont="1" applyBorder="1" applyAlignment="1" applyProtection="1">
      <alignment horizontal="right" vertical="center"/>
      <protection locked="0"/>
    </xf>
    <xf numFmtId="0" fontId="16" fillId="18" borderId="0" xfId="0" quotePrefix="1" applyFont="1" applyFill="1" applyAlignment="1">
      <alignment horizontal="left" vertical="top"/>
    </xf>
    <xf numFmtId="10" fontId="19" fillId="19" borderId="19" xfId="46" applyNumberFormat="1" applyFont="1" applyFill="1" applyBorder="1"/>
    <xf numFmtId="0" fontId="0" fillId="29" borderId="10" xfId="0" applyFill="1" applyBorder="1" applyAlignment="1">
      <alignment vertical="center"/>
    </xf>
    <xf numFmtId="0" fontId="0" fillId="29" borderId="0" xfId="0" applyFill="1" applyAlignment="1">
      <alignment vertical="center"/>
    </xf>
    <xf numFmtId="0" fontId="0" fillId="29" borderId="14" xfId="0" applyFill="1" applyBorder="1" applyAlignment="1">
      <alignment vertical="center"/>
    </xf>
    <xf numFmtId="2" fontId="0" fillId="0" borderId="19" xfId="0" applyNumberFormat="1" applyBorder="1" applyAlignment="1" applyProtection="1">
      <alignment horizontal="right" vertical="center"/>
      <protection locked="0"/>
    </xf>
    <xf numFmtId="172" fontId="4" fillId="26" borderId="19" xfId="0" applyNumberFormat="1" applyFont="1" applyFill="1" applyBorder="1" applyAlignment="1">
      <alignment horizontal="center" vertical="center" wrapText="1"/>
    </xf>
    <xf numFmtId="0" fontId="15" fillId="18" borderId="0" xfId="0" applyFont="1" applyFill="1" applyAlignment="1">
      <alignment horizontal="left"/>
    </xf>
    <xf numFmtId="0" fontId="16" fillId="18" borderId="0" xfId="0" applyFont="1" applyFill="1" applyAlignment="1">
      <alignment vertical="top"/>
    </xf>
    <xf numFmtId="0" fontId="0" fillId="18" borderId="10" xfId="0" applyFill="1" applyBorder="1" applyAlignment="1">
      <alignment horizontal="left" vertical="top"/>
    </xf>
    <xf numFmtId="0" fontId="0" fillId="18" borderId="14" xfId="0" applyFill="1" applyBorder="1" applyAlignment="1">
      <alignment horizontal="left" vertical="top"/>
    </xf>
    <xf numFmtId="0" fontId="0" fillId="0" borderId="0" xfId="0" applyAlignment="1">
      <alignment horizontal="left" vertical="top"/>
    </xf>
    <xf numFmtId="3" fontId="0" fillId="0" borderId="39" xfId="0" applyNumberFormat="1" applyBorder="1" applyProtection="1">
      <protection locked="0"/>
    </xf>
    <xf numFmtId="0" fontId="0" fillId="0" borderId="19" xfId="0" applyBorder="1"/>
    <xf numFmtId="3" fontId="0" fillId="0" borderId="38" xfId="0" applyNumberFormat="1" applyBorder="1" applyProtection="1">
      <protection locked="0"/>
    </xf>
    <xf numFmtId="171" fontId="4" fillId="25" borderId="19" xfId="0" applyNumberFormat="1" applyFont="1" applyFill="1" applyBorder="1" applyAlignment="1">
      <alignment horizontal="right" vertical="center"/>
    </xf>
    <xf numFmtId="171" fontId="4" fillId="0" borderId="19" xfId="0" applyNumberFormat="1" applyFont="1" applyBorder="1" applyAlignment="1" applyProtection="1">
      <alignment horizontal="right" vertical="center"/>
      <protection locked="0"/>
    </xf>
    <xf numFmtId="174" fontId="4" fillId="25" borderId="19" xfId="0" applyNumberFormat="1" applyFont="1" applyFill="1" applyBorder="1" applyAlignment="1">
      <alignment horizontal="right" vertical="center"/>
    </xf>
    <xf numFmtId="171" fontId="4" fillId="23" borderId="19" xfId="0" applyNumberFormat="1" applyFont="1" applyFill="1" applyBorder="1" applyAlignment="1">
      <alignment horizontal="right" vertical="center"/>
    </xf>
    <xf numFmtId="171" fontId="4" fillId="0" borderId="19" xfId="0" applyNumberFormat="1" applyFont="1" applyBorder="1" applyAlignment="1">
      <alignment horizontal="right" vertical="center"/>
    </xf>
    <xf numFmtId="10" fontId="4" fillId="0" borderId="19" xfId="0" applyNumberFormat="1" applyFont="1" applyBorder="1" applyAlignment="1" applyProtection="1">
      <alignment horizontal="right" vertical="center"/>
      <protection locked="0"/>
    </xf>
    <xf numFmtId="0" fontId="63" fillId="29" borderId="0" xfId="0" applyFont="1" applyFill="1" applyAlignment="1">
      <alignment horizontal="center" vertical="center"/>
    </xf>
    <xf numFmtId="0" fontId="13" fillId="18" borderId="0" xfId="0" applyFont="1" applyFill="1" applyAlignment="1">
      <alignment horizontal="right"/>
    </xf>
    <xf numFmtId="10" fontId="0" fillId="0" borderId="19" xfId="0" applyNumberFormat="1" applyBorder="1" applyAlignment="1" applyProtection="1">
      <alignment horizontal="right" vertical="center"/>
      <protection locked="0"/>
    </xf>
    <xf numFmtId="171" fontId="19" fillId="26" borderId="19" xfId="46" applyNumberFormat="1" applyFont="1" applyFill="1" applyBorder="1" applyProtection="1">
      <protection locked="0"/>
    </xf>
    <xf numFmtId="171" fontId="19" fillId="19" borderId="19" xfId="46" applyNumberFormat="1" applyFont="1" applyFill="1" applyBorder="1"/>
    <xf numFmtId="171" fontId="18" fillId="19" borderId="19" xfId="46" applyNumberFormat="1" applyFont="1" applyFill="1" applyBorder="1"/>
    <xf numFmtId="171" fontId="19" fillId="19" borderId="19" xfId="46" applyNumberFormat="1" applyFont="1" applyFill="1" applyBorder="1" applyAlignment="1">
      <alignment horizontal="right"/>
    </xf>
    <xf numFmtId="171" fontId="18" fillId="26" borderId="19" xfId="46" applyNumberFormat="1" applyFont="1" applyFill="1" applyBorder="1" applyProtection="1">
      <protection locked="0"/>
    </xf>
    <xf numFmtId="171" fontId="66" fillId="0" borderId="19" xfId="46" applyNumberFormat="1" applyFont="1" applyBorder="1" applyProtection="1">
      <protection locked="0"/>
    </xf>
    <xf numFmtId="171" fontId="66" fillId="19" borderId="19" xfId="46" applyNumberFormat="1" applyFont="1" applyFill="1" applyBorder="1" applyAlignment="1">
      <alignment horizontal="right"/>
    </xf>
    <xf numFmtId="171" fontId="18" fillId="19" borderId="19" xfId="46" applyNumberFormat="1" applyFont="1" applyFill="1" applyBorder="1" applyAlignment="1">
      <alignment horizontal="right"/>
    </xf>
    <xf numFmtId="171" fontId="18" fillId="0" borderId="19" xfId="46" applyNumberFormat="1" applyFont="1" applyBorder="1" applyProtection="1">
      <protection locked="0"/>
    </xf>
    <xf numFmtId="0" fontId="23" fillId="0" borderId="37" xfId="0" applyFont="1" applyBorder="1" applyAlignment="1" applyProtection="1">
      <alignment horizontal="left" vertical="top" wrapText="1"/>
      <protection locked="0"/>
    </xf>
    <xf numFmtId="0" fontId="23" fillId="0" borderId="35" xfId="0" applyFont="1" applyBorder="1" applyAlignment="1" applyProtection="1">
      <alignment horizontal="left" vertical="top" wrapText="1"/>
      <protection locked="0"/>
    </xf>
    <xf numFmtId="0" fontId="4" fillId="18" borderId="12" xfId="0" applyFont="1" applyFill="1" applyBorder="1" applyAlignment="1">
      <alignment horizontal="left" wrapText="1"/>
    </xf>
    <xf numFmtId="0" fontId="4" fillId="18" borderId="15" xfId="0" applyFont="1" applyFill="1" applyBorder="1" applyAlignment="1" applyProtection="1">
      <alignment horizontal="left" vertical="top" wrapText="1"/>
      <protection hidden="1"/>
    </xf>
    <xf numFmtId="0" fontId="33" fillId="18" borderId="0" xfId="0" applyFont="1" applyFill="1" applyAlignment="1">
      <alignment horizontal="center"/>
    </xf>
    <xf numFmtId="0" fontId="18" fillId="27" borderId="37" xfId="0" applyFont="1" applyFill="1" applyBorder="1" applyAlignment="1">
      <alignment horizontal="center" vertical="top"/>
    </xf>
    <xf numFmtId="0" fontId="16" fillId="27" borderId="35" xfId="0" applyFont="1" applyFill="1" applyBorder="1" applyAlignment="1">
      <alignment horizontal="center" vertical="top"/>
    </xf>
    <xf numFmtId="0" fontId="13" fillId="18" borderId="0" xfId="0" applyFont="1" applyFill="1" applyAlignment="1">
      <alignment horizontal="left" vertical="center" wrapText="1"/>
    </xf>
    <xf numFmtId="0" fontId="0" fillId="0" borderId="0" xfId="0" applyAlignment="1">
      <alignment vertical="center" wrapText="1"/>
    </xf>
    <xf numFmtId="0" fontId="24" fillId="18" borderId="0" xfId="0" applyFont="1" applyFill="1" applyAlignment="1">
      <alignment horizontal="center" vertical="center" wrapText="1"/>
    </xf>
    <xf numFmtId="0" fontId="13" fillId="18" borderId="0" xfId="0" applyFont="1" applyFill="1" applyAlignment="1">
      <alignment vertical="center"/>
    </xf>
    <xf numFmtId="0" fontId="0" fillId="0" borderId="0" xfId="0" applyAlignment="1">
      <alignment vertical="center"/>
    </xf>
    <xf numFmtId="0" fontId="13" fillId="18" borderId="0" xfId="0" applyFont="1" applyFill="1" applyAlignment="1">
      <alignment vertical="center" wrapText="1"/>
    </xf>
    <xf numFmtId="0" fontId="4" fillId="24" borderId="0" xfId="0" applyFont="1" applyFill="1"/>
    <xf numFmtId="0" fontId="0" fillId="0" borderId="0" xfId="0"/>
    <xf numFmtId="0" fontId="4" fillId="0" borderId="18" xfId="0" applyFont="1" applyBorder="1" applyAlignment="1">
      <alignment horizontal="center" vertical="center" wrapText="1"/>
    </xf>
    <xf numFmtId="0" fontId="0" fillId="0" borderId="39" xfId="0" applyBorder="1"/>
    <xf numFmtId="0" fontId="0" fillId="0" borderId="38" xfId="0" applyBorder="1"/>
    <xf numFmtId="0" fontId="4" fillId="0" borderId="3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35" xfId="0" applyBorder="1" applyAlignment="1">
      <alignment horizontal="center" vertical="center" wrapText="1"/>
    </xf>
    <xf numFmtId="0" fontId="6" fillId="18" borderId="15" xfId="0" applyFont="1" applyFill="1" applyBorder="1" applyAlignment="1">
      <alignment horizontal="center"/>
    </xf>
    <xf numFmtId="0" fontId="15" fillId="18" borderId="0" xfId="0" applyFont="1" applyFill="1" applyAlignment="1">
      <alignment horizontal="left" wrapText="1"/>
    </xf>
    <xf numFmtId="0" fontId="0" fillId="0" borderId="0" xfId="0" applyAlignment="1">
      <alignment wrapText="1"/>
    </xf>
    <xf numFmtId="168" fontId="76" fillId="18" borderId="0" xfId="28" applyNumberFormat="1" applyFont="1" applyFill="1" applyBorder="1" applyAlignment="1" applyProtection="1">
      <alignment horizontal="center" wrapText="1"/>
    </xf>
    <xf numFmtId="0" fontId="23" fillId="21" borderId="37" xfId="0" applyFont="1" applyFill="1" applyBorder="1" applyProtection="1">
      <protection locked="0"/>
    </xf>
    <xf numFmtId="0" fontId="23" fillId="0" borderId="35" xfId="0" applyFont="1" applyBorder="1" applyProtection="1">
      <protection locked="0"/>
    </xf>
    <xf numFmtId="0" fontId="23" fillId="21" borderId="37" xfId="0" applyFont="1" applyFill="1" applyBorder="1" applyAlignment="1" applyProtection="1">
      <alignment vertical="justify"/>
      <protection locked="0"/>
    </xf>
    <xf numFmtId="0" fontId="23" fillId="21" borderId="36" xfId="0" applyFont="1" applyFill="1" applyBorder="1" applyAlignment="1" applyProtection="1">
      <alignment vertical="justify"/>
      <protection locked="0"/>
    </xf>
    <xf numFmtId="0" fontId="23" fillId="21" borderId="35" xfId="0" applyFont="1" applyFill="1" applyBorder="1" applyAlignment="1" applyProtection="1">
      <alignment vertical="justify"/>
      <protection locked="0"/>
    </xf>
    <xf numFmtId="0" fontId="4" fillId="18" borderId="37" xfId="0" applyFont="1" applyFill="1" applyBorder="1" applyAlignment="1">
      <alignment horizontal="center" vertical="center" wrapText="1"/>
    </xf>
    <xf numFmtId="0" fontId="4" fillId="18" borderId="36" xfId="0" applyFont="1" applyFill="1" applyBorder="1" applyAlignment="1">
      <alignment horizontal="center" vertical="center" wrapText="1"/>
    </xf>
    <xf numFmtId="0" fontId="4" fillId="18" borderId="35" xfId="0" applyFont="1" applyFill="1" applyBorder="1" applyAlignment="1">
      <alignment horizontal="center" vertical="center" wrapText="1"/>
    </xf>
    <xf numFmtId="0" fontId="21" fillId="19" borderId="37" xfId="0" applyFont="1" applyFill="1" applyBorder="1" applyAlignment="1">
      <alignment horizontal="center"/>
    </xf>
    <xf numFmtId="0" fontId="21" fillId="19" borderId="36" xfId="0" applyFont="1" applyFill="1" applyBorder="1" applyAlignment="1">
      <alignment horizontal="center"/>
    </xf>
    <xf numFmtId="0" fontId="21" fillId="19" borderId="35" xfId="0" applyFont="1" applyFill="1" applyBorder="1" applyAlignment="1">
      <alignment horizontal="center"/>
    </xf>
    <xf numFmtId="0" fontId="15" fillId="18" borderId="0" xfId="0" applyFont="1" applyFill="1" applyAlignment="1">
      <alignment wrapText="1"/>
    </xf>
    <xf numFmtId="0" fontId="14" fillId="0" borderId="0" xfId="0" applyFont="1"/>
    <xf numFmtId="0" fontId="4" fillId="18" borderId="0" xfId="0" applyFont="1" applyFill="1" applyAlignment="1">
      <alignment horizontal="center" wrapText="1"/>
    </xf>
    <xf numFmtId="0" fontId="5" fillId="0" borderId="0" xfId="0" applyFont="1" applyAlignment="1">
      <alignment horizontal="center"/>
    </xf>
    <xf numFmtId="0" fontId="26" fillId="18" borderId="0" xfId="0" applyFont="1" applyFill="1" applyAlignment="1">
      <alignment horizontal="center" vertical="center" wrapText="1"/>
    </xf>
    <xf numFmtId="0" fontId="4" fillId="18" borderId="15" xfId="0" applyFont="1" applyFill="1" applyBorder="1" applyAlignment="1">
      <alignment horizontal="center"/>
    </xf>
    <xf numFmtId="0" fontId="4" fillId="18" borderId="12" xfId="0" applyFont="1" applyFill="1"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4" fillId="18" borderId="0" xfId="0" applyFont="1" applyFill="1" applyAlignment="1">
      <alignment horizontal="left" wrapText="1"/>
    </xf>
    <xf numFmtId="0" fontId="5" fillId="0" borderId="0" xfId="0" applyFont="1" applyAlignment="1">
      <alignment horizontal="left" wrapText="1"/>
    </xf>
    <xf numFmtId="0" fontId="0" fillId="0" borderId="0" xfId="0" applyAlignment="1">
      <alignment vertical="top" wrapText="1"/>
    </xf>
    <xf numFmtId="0" fontId="4" fillId="18" borderId="10" xfId="0" applyFont="1" applyFill="1" applyBorder="1" applyAlignment="1">
      <alignment horizontal="center" vertical="center" wrapText="1"/>
    </xf>
    <xf numFmtId="0" fontId="4" fillId="18" borderId="0" xfId="0" applyFont="1" applyFill="1" applyAlignment="1">
      <alignment horizontal="center" vertical="center" wrapText="1"/>
    </xf>
    <xf numFmtId="0" fontId="4" fillId="18" borderId="14" xfId="0" applyFont="1" applyFill="1" applyBorder="1" applyAlignment="1">
      <alignment horizontal="center" vertical="center" wrapText="1"/>
    </xf>
    <xf numFmtId="0" fontId="4" fillId="18" borderId="0" xfId="0" applyFont="1" applyFill="1" applyAlignment="1">
      <alignment horizontal="center"/>
    </xf>
    <xf numFmtId="0" fontId="11" fillId="18" borderId="0" xfId="0" applyFont="1" applyFill="1" applyAlignment="1">
      <alignment horizontal="center"/>
    </xf>
    <xf numFmtId="0" fontId="5" fillId="18" borderId="10" xfId="0" applyFont="1" applyFill="1" applyBorder="1" applyAlignment="1">
      <alignment horizontal="center"/>
    </xf>
    <xf numFmtId="0" fontId="5" fillId="18" borderId="0" xfId="0" applyFont="1" applyFill="1" applyAlignment="1">
      <alignment horizontal="center"/>
    </xf>
    <xf numFmtId="0" fontId="5" fillId="18" borderId="14" xfId="0" applyFont="1" applyFill="1" applyBorder="1" applyAlignment="1">
      <alignment horizontal="center"/>
    </xf>
    <xf numFmtId="0" fontId="21" fillId="27" borderId="37" xfId="0" applyFont="1" applyFill="1" applyBorder="1" applyAlignment="1">
      <alignment horizontal="center"/>
    </xf>
    <xf numFmtId="0" fontId="21" fillId="27" borderId="36" xfId="0" applyFont="1" applyFill="1" applyBorder="1" applyAlignment="1">
      <alignment horizontal="center"/>
    </xf>
    <xf numFmtId="0" fontId="21" fillId="27" borderId="35" xfId="0" applyFont="1" applyFill="1" applyBorder="1" applyAlignment="1">
      <alignment horizontal="center"/>
    </xf>
    <xf numFmtId="0" fontId="13" fillId="18" borderId="0" xfId="0" applyFont="1" applyFill="1" applyAlignment="1">
      <alignment vertical="top" wrapText="1"/>
    </xf>
    <xf numFmtId="0" fontId="21" fillId="19" borderId="37" xfId="0" applyFont="1" applyFill="1" applyBorder="1" applyAlignment="1">
      <alignment horizontal="center" vertical="top"/>
    </xf>
    <xf numFmtId="0" fontId="21" fillId="19" borderId="36" xfId="0" applyFont="1" applyFill="1" applyBorder="1" applyAlignment="1">
      <alignment horizontal="center" vertical="top"/>
    </xf>
    <xf numFmtId="0" fontId="21" fillId="19" borderId="35" xfId="0" applyFont="1" applyFill="1" applyBorder="1" applyAlignment="1">
      <alignment horizontal="center" vertical="top"/>
    </xf>
    <xf numFmtId="0" fontId="44" fillId="29" borderId="15" xfId="0" applyFont="1" applyFill="1" applyBorder="1" applyAlignment="1">
      <alignment horizontal="center"/>
    </xf>
    <xf numFmtId="0" fontId="94" fillId="29" borderId="0" xfId="0" applyFont="1" applyFill="1" applyAlignment="1">
      <alignment horizontal="center"/>
    </xf>
    <xf numFmtId="0" fontId="16" fillId="29" borderId="0" xfId="0" applyFont="1" applyFill="1" applyAlignment="1">
      <alignment horizontal="center"/>
    </xf>
    <xf numFmtId="0" fontId="96" fillId="29" borderId="0" xfId="0" applyFont="1" applyFill="1" applyAlignment="1">
      <alignment horizontal="center"/>
    </xf>
    <xf numFmtId="0" fontId="0" fillId="0" borderId="0" xfId="0" applyAlignment="1">
      <alignment horizontal="center"/>
    </xf>
    <xf numFmtId="0" fontId="60" fillId="0" borderId="0" xfId="0" applyFont="1" applyAlignment="1">
      <alignment horizontal="center" vertical="center"/>
    </xf>
    <xf numFmtId="0" fontId="5" fillId="0" borderId="0" xfId="0" applyFont="1" applyAlignment="1">
      <alignment vertical="center"/>
    </xf>
    <xf numFmtId="0" fontId="62" fillId="0" borderId="0" xfId="0" applyFont="1"/>
    <xf numFmtId="0" fontId="5" fillId="0" borderId="45" xfId="0" applyFont="1" applyBorder="1" applyAlignment="1">
      <alignment vertical="center"/>
    </xf>
    <xf numFmtId="0" fontId="65" fillId="0" borderId="0" xfId="0" applyFont="1" applyAlignment="1">
      <alignment vertical="center"/>
    </xf>
    <xf numFmtId="0" fontId="63" fillId="0" borderId="0" xfId="0" applyFont="1" applyAlignment="1">
      <alignment vertical="center"/>
    </xf>
    <xf numFmtId="0" fontId="59" fillId="0" borderId="0" xfId="0" applyFont="1" applyAlignment="1">
      <alignment horizontal="center" vertical="center"/>
    </xf>
    <xf numFmtId="0" fontId="24" fillId="0" borderId="0" xfId="0" applyFont="1" applyAlignment="1">
      <alignment horizontal="center" vertical="center"/>
    </xf>
    <xf numFmtId="0" fontId="44" fillId="0" borderId="42" xfId="0" applyFont="1" applyBorder="1" applyAlignment="1">
      <alignment horizontal="center" vertical="center"/>
    </xf>
    <xf numFmtId="0" fontId="44" fillId="0" borderId="20" xfId="0" applyFont="1" applyBorder="1" applyAlignment="1">
      <alignment horizontal="center" vertical="center"/>
    </xf>
    <xf numFmtId="0" fontId="44" fillId="0" borderId="44" xfId="0" applyFont="1" applyBorder="1" applyAlignment="1">
      <alignment horizontal="center" vertical="center"/>
    </xf>
    <xf numFmtId="0" fontId="77" fillId="18" borderId="11" xfId="46" applyFont="1" applyFill="1" applyBorder="1" applyAlignment="1">
      <alignment horizontal="center"/>
    </xf>
    <xf numFmtId="0" fontId="77" fillId="18" borderId="15" xfId="46" applyFont="1" applyFill="1" applyBorder="1" applyAlignment="1">
      <alignment horizontal="center"/>
    </xf>
    <xf numFmtId="0" fontId="77" fillId="18" borderId="16" xfId="46" applyFont="1" applyFill="1" applyBorder="1" applyAlignment="1">
      <alignment horizontal="center"/>
    </xf>
    <xf numFmtId="0" fontId="13" fillId="18" borderId="24" xfId="46" applyFont="1" applyFill="1" applyBorder="1" applyAlignment="1">
      <alignment horizontal="center"/>
    </xf>
    <xf numFmtId="0" fontId="13" fillId="18" borderId="25" xfId="46" applyFont="1" applyFill="1" applyBorder="1" applyAlignment="1">
      <alignment horizontal="center"/>
    </xf>
    <xf numFmtId="0" fontId="13" fillId="18" borderId="26" xfId="46" applyFont="1" applyFill="1" applyBorder="1" applyAlignment="1">
      <alignment horizontal="center"/>
    </xf>
    <xf numFmtId="0" fontId="21" fillId="18" borderId="27" xfId="46" applyFont="1" applyFill="1" applyBorder="1" applyAlignment="1">
      <alignment horizontal="center"/>
    </xf>
    <xf numFmtId="0" fontId="21" fillId="18" borderId="0" xfId="46" applyFont="1" applyFill="1" applyAlignment="1">
      <alignment horizontal="center"/>
    </xf>
    <xf numFmtId="0" fontId="21" fillId="18" borderId="28" xfId="46" applyFont="1" applyFill="1" applyBorder="1" applyAlignment="1">
      <alignment horizontal="center"/>
    </xf>
    <xf numFmtId="0" fontId="16" fillId="18" borderId="27" xfId="46" applyFont="1" applyFill="1" applyBorder="1" applyAlignment="1">
      <alignment horizontal="center"/>
    </xf>
    <xf numFmtId="0" fontId="16" fillId="18" borderId="0" xfId="46" applyFont="1" applyFill="1" applyAlignment="1">
      <alignment horizontal="center"/>
    </xf>
    <xf numFmtId="0" fontId="16" fillId="18" borderId="28" xfId="46" applyFont="1" applyFill="1" applyBorder="1" applyAlignment="1">
      <alignment horizontal="center"/>
    </xf>
    <xf numFmtId="0" fontId="5" fillId="29" borderId="0" xfId="0" applyFont="1" applyFill="1" applyAlignment="1">
      <alignment vertical="top" wrapText="1"/>
    </xf>
    <xf numFmtId="0" fontId="0" fillId="29" borderId="0" xfId="0" applyFill="1" applyAlignment="1">
      <alignment vertical="top" wrapText="1"/>
    </xf>
    <xf numFmtId="0" fontId="26" fillId="29" borderId="0" xfId="0" applyFont="1" applyFill="1" applyAlignment="1">
      <alignment horizontal="center" vertical="center"/>
    </xf>
    <xf numFmtId="0" fontId="5" fillId="29" borderId="0" xfId="0" applyFont="1" applyFill="1" applyAlignment="1">
      <alignment horizontal="left" vertical="top" wrapText="1"/>
    </xf>
    <xf numFmtId="0" fontId="0" fillId="29" borderId="0" xfId="0" applyFill="1" applyAlignment="1">
      <alignment horizontal="left" vertical="top" wrapText="1"/>
    </xf>
    <xf numFmtId="0" fontId="5" fillId="18" borderId="0" xfId="0" applyFont="1" applyFill="1" applyAlignment="1">
      <alignment horizontal="left" vertical="top" wrapText="1"/>
    </xf>
    <xf numFmtId="0" fontId="0" fillId="18" borderId="0" xfId="0" applyFill="1" applyAlignment="1">
      <alignment horizontal="left" wrapText="1"/>
    </xf>
    <xf numFmtId="0" fontId="0" fillId="18" borderId="0" xfId="0" applyFill="1" applyAlignment="1">
      <alignment horizontal="left" vertical="top" wrapText="1"/>
    </xf>
    <xf numFmtId="0" fontId="5" fillId="18" borderId="0" xfId="0" applyFont="1" applyFill="1" applyAlignment="1">
      <alignment horizontal="left" wrapText="1"/>
    </xf>
    <xf numFmtId="0" fontId="4" fillId="18" borderId="0" xfId="0" applyFont="1" applyFill="1" applyAlignment="1">
      <alignment horizontal="left" vertical="top" wrapText="1"/>
    </xf>
    <xf numFmtId="0" fontId="0" fillId="0" borderId="0" xfId="0" applyAlignment="1">
      <alignment horizontal="left" wrapText="1"/>
    </xf>
    <xf numFmtId="0" fontId="5" fillId="18" borderId="0" xfId="0" applyFont="1" applyFill="1" applyAlignment="1">
      <alignment wrapText="1"/>
    </xf>
    <xf numFmtId="0" fontId="16" fillId="18" borderId="0" xfId="0" applyFont="1" applyFill="1" applyAlignment="1">
      <alignment horizontal="center"/>
    </xf>
    <xf numFmtId="0" fontId="4" fillId="18" borderId="0" xfId="0" applyFont="1" applyFill="1" applyAlignment="1">
      <alignment horizontal="right" vertical="top"/>
    </xf>
    <xf numFmtId="0" fontId="0" fillId="18" borderId="0" xfId="0" applyFill="1" applyAlignment="1">
      <alignment vertical="top" wrapText="1"/>
    </xf>
    <xf numFmtId="0" fontId="0" fillId="18" borderId="0" xfId="0" applyFill="1" applyAlignment="1">
      <alignment wrapText="1"/>
    </xf>
    <xf numFmtId="0" fontId="21" fillId="19" borderId="37" xfId="0" applyFont="1" applyFill="1" applyBorder="1" applyAlignment="1">
      <alignment horizontal="center" wrapText="1"/>
    </xf>
    <xf numFmtId="0" fontId="0" fillId="0" borderId="36" xfId="0" applyBorder="1"/>
    <xf numFmtId="0" fontId="0" fillId="0" borderId="35" xfId="0" applyBorder="1"/>
    <xf numFmtId="0" fontId="4" fillId="18" borderId="0" xfId="0" applyFont="1" applyFill="1" applyAlignment="1">
      <alignment wrapText="1"/>
    </xf>
  </cellXfs>
  <cellStyles count="100">
    <cellStyle name="20% - Accent1" xfId="1" builtinId="30" customBuiltin="1"/>
    <cellStyle name="20% - Accent1 2" xfId="51" xr:uid="{00000000-0005-0000-0000-000001000000}"/>
    <cellStyle name="20% - Accent2" xfId="2" builtinId="34" customBuiltin="1"/>
    <cellStyle name="20% - Accent2 2" xfId="52" xr:uid="{00000000-0005-0000-0000-000003000000}"/>
    <cellStyle name="20% - Accent3" xfId="3" builtinId="38" customBuiltin="1"/>
    <cellStyle name="20% - Accent3 2" xfId="53" xr:uid="{00000000-0005-0000-0000-000005000000}"/>
    <cellStyle name="20% - Accent4" xfId="4" builtinId="42" customBuiltin="1"/>
    <cellStyle name="20% - Accent4 2" xfId="54" xr:uid="{00000000-0005-0000-0000-000007000000}"/>
    <cellStyle name="20% - Accent5" xfId="5" builtinId="46" customBuiltin="1"/>
    <cellStyle name="20% - Accent5 2" xfId="55" xr:uid="{00000000-0005-0000-0000-000009000000}"/>
    <cellStyle name="20% - Accent6" xfId="6" builtinId="50" customBuiltin="1"/>
    <cellStyle name="20% - Accent6 2" xfId="56" xr:uid="{00000000-0005-0000-0000-00000B000000}"/>
    <cellStyle name="40% - Accent1" xfId="7" builtinId="31" customBuiltin="1"/>
    <cellStyle name="40% - Accent1 2" xfId="57" xr:uid="{00000000-0005-0000-0000-00000D000000}"/>
    <cellStyle name="40% - Accent2" xfId="8" builtinId="35" customBuiltin="1"/>
    <cellStyle name="40% - Accent2 2" xfId="58" xr:uid="{00000000-0005-0000-0000-00000F000000}"/>
    <cellStyle name="40% - Accent3" xfId="9" builtinId="39" customBuiltin="1"/>
    <cellStyle name="40% - Accent3 2" xfId="59" xr:uid="{00000000-0005-0000-0000-000011000000}"/>
    <cellStyle name="40% - Accent4" xfId="10" builtinId="43" customBuiltin="1"/>
    <cellStyle name="40% - Accent4 2" xfId="60" xr:uid="{00000000-0005-0000-0000-000013000000}"/>
    <cellStyle name="40% - Accent5" xfId="11" builtinId="47" customBuiltin="1"/>
    <cellStyle name="40% - Accent5 2" xfId="61" xr:uid="{00000000-0005-0000-0000-000015000000}"/>
    <cellStyle name="40% - Accent6" xfId="12" builtinId="51" customBuiltin="1"/>
    <cellStyle name="40% - Accent6 2" xfId="62" xr:uid="{00000000-0005-0000-0000-000017000000}"/>
    <cellStyle name="60% - Accent1" xfId="13" builtinId="32" customBuiltin="1"/>
    <cellStyle name="60% - Accent1 2" xfId="63" xr:uid="{00000000-0005-0000-0000-000019000000}"/>
    <cellStyle name="60% - Accent2" xfId="14" builtinId="36" customBuiltin="1"/>
    <cellStyle name="60% - Accent2 2" xfId="64" xr:uid="{00000000-0005-0000-0000-00001B000000}"/>
    <cellStyle name="60% - Accent3" xfId="15" builtinId="40" customBuiltin="1"/>
    <cellStyle name="60% - Accent3 2" xfId="65" xr:uid="{00000000-0005-0000-0000-00001D000000}"/>
    <cellStyle name="60% - Accent4" xfId="16" builtinId="44" customBuiltin="1"/>
    <cellStyle name="60% - Accent4 2" xfId="66" xr:uid="{00000000-0005-0000-0000-00001F000000}"/>
    <cellStyle name="60% - Accent5" xfId="17" builtinId="48" customBuiltin="1"/>
    <cellStyle name="60% - Accent5 2" xfId="67" xr:uid="{00000000-0005-0000-0000-000021000000}"/>
    <cellStyle name="60% - Accent6" xfId="18" builtinId="52" customBuiltin="1"/>
    <cellStyle name="60% - Accent6 2" xfId="68" xr:uid="{00000000-0005-0000-0000-000023000000}"/>
    <cellStyle name="Accent1" xfId="19" builtinId="29" customBuiltin="1"/>
    <cellStyle name="Accent1 2" xfId="69" xr:uid="{00000000-0005-0000-0000-000025000000}"/>
    <cellStyle name="Accent2" xfId="20" builtinId="33" customBuiltin="1"/>
    <cellStyle name="Accent2 2" xfId="70" xr:uid="{00000000-0005-0000-0000-000027000000}"/>
    <cellStyle name="Accent3" xfId="21" builtinId="37" customBuiltin="1"/>
    <cellStyle name="Accent3 2" xfId="71" xr:uid="{00000000-0005-0000-0000-000029000000}"/>
    <cellStyle name="Accent4" xfId="22" builtinId="41" customBuiltin="1"/>
    <cellStyle name="Accent4 2" xfId="72" xr:uid="{00000000-0005-0000-0000-00002B000000}"/>
    <cellStyle name="Accent5" xfId="23" builtinId="45" customBuiltin="1"/>
    <cellStyle name="Accent5 2" xfId="73" xr:uid="{00000000-0005-0000-0000-00002D000000}"/>
    <cellStyle name="Accent6" xfId="24" builtinId="49" customBuiltin="1"/>
    <cellStyle name="Accent6 2" xfId="74" xr:uid="{00000000-0005-0000-0000-00002F000000}"/>
    <cellStyle name="Bad" xfId="25" builtinId="27" customBuiltin="1"/>
    <cellStyle name="Bad 2" xfId="75" xr:uid="{00000000-0005-0000-0000-000031000000}"/>
    <cellStyle name="Calculation" xfId="26" builtinId="22" customBuiltin="1"/>
    <cellStyle name="Calculation 2" xfId="76" xr:uid="{00000000-0005-0000-0000-000033000000}"/>
    <cellStyle name="Check Cell" xfId="27" builtinId="23" customBuiltin="1"/>
    <cellStyle name="Check Cell 2" xfId="77" xr:uid="{00000000-0005-0000-0000-000035000000}"/>
    <cellStyle name="Comma" xfId="28" builtinId="3"/>
    <cellStyle name="Comma 2" xfId="78" xr:uid="{00000000-0005-0000-0000-000037000000}"/>
    <cellStyle name="Comma_soc01021" xfId="29" xr:uid="{00000000-0005-0000-0000-000038000000}"/>
    <cellStyle name="Currency" xfId="30" builtinId="4"/>
    <cellStyle name="Currency 2" xfId="79" xr:uid="{00000000-0005-0000-0000-00003A000000}"/>
    <cellStyle name="Explanatory Text" xfId="31" builtinId="53" customBuiltin="1"/>
    <cellStyle name="Explanatory Text 2" xfId="80" xr:uid="{00000000-0005-0000-0000-00003C000000}"/>
    <cellStyle name="Good" xfId="32" builtinId="26" customBuiltin="1"/>
    <cellStyle name="Good 2" xfId="81" xr:uid="{00000000-0005-0000-0000-00003E000000}"/>
    <cellStyle name="Heading 1" xfId="33" builtinId="16" customBuiltin="1"/>
    <cellStyle name="Heading 1 2" xfId="82" xr:uid="{00000000-0005-0000-0000-000040000000}"/>
    <cellStyle name="Heading 2" xfId="34" builtinId="17" customBuiltin="1"/>
    <cellStyle name="Heading 2 2" xfId="83" xr:uid="{00000000-0005-0000-0000-000042000000}"/>
    <cellStyle name="Heading 3" xfId="35" builtinId="18" customBuiltin="1"/>
    <cellStyle name="Heading 3 2" xfId="84" xr:uid="{00000000-0005-0000-0000-000044000000}"/>
    <cellStyle name="Heading 4" xfId="36" builtinId="19" customBuiltin="1"/>
    <cellStyle name="Heading 4 2" xfId="85" xr:uid="{00000000-0005-0000-0000-000046000000}"/>
    <cellStyle name="Input" xfId="37" builtinId="20" customBuiltin="1"/>
    <cellStyle name="Input 2" xfId="86" xr:uid="{00000000-0005-0000-0000-000048000000}"/>
    <cellStyle name="Linked Cell" xfId="38" builtinId="24" customBuiltin="1"/>
    <cellStyle name="Linked Cell 2" xfId="87" xr:uid="{00000000-0005-0000-0000-00004A000000}"/>
    <cellStyle name="Neutral" xfId="39" builtinId="28" customBuiltin="1"/>
    <cellStyle name="Neutral 2" xfId="88" xr:uid="{00000000-0005-0000-0000-00004C000000}"/>
    <cellStyle name="Normal" xfId="0" builtinId="0"/>
    <cellStyle name="Normal 2" xfId="46" xr:uid="{00000000-0005-0000-0000-00004E000000}"/>
    <cellStyle name="Normal 2 2" xfId="48" xr:uid="{00000000-0005-0000-0000-00004F000000}"/>
    <cellStyle name="Normal 2 2 2" xfId="97" xr:uid="{00000000-0005-0000-0000-000050000000}"/>
    <cellStyle name="Normal 2 3" xfId="50" xr:uid="{00000000-0005-0000-0000-000051000000}"/>
    <cellStyle name="Normal 2 3 2" xfId="99" xr:uid="{00000000-0005-0000-0000-000052000000}"/>
    <cellStyle name="Normal 2 4" xfId="96" xr:uid="{00000000-0005-0000-0000-000053000000}"/>
    <cellStyle name="Normal 3" xfId="49" xr:uid="{00000000-0005-0000-0000-000054000000}"/>
    <cellStyle name="Normal 3 2" xfId="98" xr:uid="{00000000-0005-0000-0000-000055000000}"/>
    <cellStyle name="Normal 4" xfId="95" xr:uid="{00000000-0005-0000-0000-000056000000}"/>
    <cellStyle name="Note" xfId="40" builtinId="10" customBuiltin="1"/>
    <cellStyle name="Note 2" xfId="89" xr:uid="{00000000-0005-0000-0000-000058000000}"/>
    <cellStyle name="Output" xfId="41" builtinId="21" customBuiltin="1"/>
    <cellStyle name="Output 2" xfId="90" xr:uid="{00000000-0005-0000-0000-00005A000000}"/>
    <cellStyle name="Percent" xfId="42" builtinId="5"/>
    <cellStyle name="Percent 2" xfId="47" xr:uid="{00000000-0005-0000-0000-00005C000000}"/>
    <cellStyle name="Percent 2 2" xfId="91" xr:uid="{00000000-0005-0000-0000-00005D000000}"/>
    <cellStyle name="Title" xfId="43" builtinId="15" customBuiltin="1"/>
    <cellStyle name="Title 2" xfId="92" xr:uid="{00000000-0005-0000-0000-00005F000000}"/>
    <cellStyle name="Total" xfId="44" builtinId="25" customBuiltin="1"/>
    <cellStyle name="Total 2" xfId="93" xr:uid="{00000000-0005-0000-0000-000061000000}"/>
    <cellStyle name="Warning Text" xfId="45" builtinId="11" customBuiltin="1"/>
    <cellStyle name="Warning Text 2" xfId="94" xr:uid="{00000000-0005-0000-0000-000063000000}"/>
  </cellStyles>
  <dxfs count="1">
    <dxf>
      <font>
        <color rgb="FFFF0000"/>
      </font>
      <fill>
        <patternFill>
          <bgColor rgb="FFFFFF9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FFFF93"/>
      <color rgb="FFFFFFDD"/>
      <color rgb="FF00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70"/>
  <sheetViews>
    <sheetView showGridLines="0" tabSelected="1" zoomScale="85" zoomScaleNormal="85" workbookViewId="0">
      <selection activeCell="B21" sqref="B21:C21"/>
    </sheetView>
  </sheetViews>
  <sheetFormatPr defaultColWidth="9.140625" defaultRowHeight="12.75" x14ac:dyDescent="0.2"/>
  <cols>
    <col min="1" max="1" width="2.5703125" customWidth="1"/>
    <col min="2" max="2" width="22.42578125" customWidth="1"/>
    <col min="3" max="3" width="62.140625" customWidth="1"/>
    <col min="4" max="4" width="8.28515625" customWidth="1"/>
    <col min="5" max="5" width="6.42578125" customWidth="1"/>
  </cols>
  <sheetData>
    <row r="1" spans="1:4" x14ac:dyDescent="0.2">
      <c r="A1" s="230" t="s">
        <v>0</v>
      </c>
      <c r="B1" s="4"/>
      <c r="C1" s="4"/>
      <c r="D1" s="5"/>
    </row>
    <row r="2" spans="1:4" ht="30" x14ac:dyDescent="0.4">
      <c r="A2" s="1"/>
      <c r="B2" s="377" t="s">
        <v>1</v>
      </c>
      <c r="C2" s="378"/>
      <c r="D2" s="45"/>
    </row>
    <row r="3" spans="1:4" ht="19.5" customHeight="1" x14ac:dyDescent="0.4">
      <c r="A3" s="1"/>
      <c r="B3" s="378"/>
      <c r="C3" s="22"/>
      <c r="D3" s="45"/>
    </row>
    <row r="4" spans="1:4" ht="20.25" x14ac:dyDescent="0.3">
      <c r="A4" s="1"/>
      <c r="B4" s="379" t="s">
        <v>731</v>
      </c>
      <c r="C4" s="380"/>
      <c r="D4" s="45"/>
    </row>
    <row r="5" spans="1:4" ht="20.25" x14ac:dyDescent="0.3">
      <c r="A5" s="1"/>
      <c r="B5" s="379" t="s">
        <v>2</v>
      </c>
      <c r="C5" s="381"/>
      <c r="D5" s="6"/>
    </row>
    <row r="6" spans="1:4" ht="8.25" customHeight="1" x14ac:dyDescent="0.3">
      <c r="A6" s="1"/>
      <c r="B6" s="530"/>
      <c r="C6" s="530"/>
      <c r="D6" s="6"/>
    </row>
    <row r="7" spans="1:4" ht="15.75" customHeight="1" x14ac:dyDescent="0.2">
      <c r="A7" s="1"/>
      <c r="B7" s="531" t="s">
        <v>680</v>
      </c>
      <c r="C7" s="532"/>
      <c r="D7" s="45"/>
    </row>
    <row r="8" spans="1:4" ht="13.5" customHeight="1" x14ac:dyDescent="0.2">
      <c r="A8" s="1"/>
      <c r="B8" s="3"/>
      <c r="C8" s="3"/>
      <c r="D8" s="6"/>
    </row>
    <row r="9" spans="1:4" ht="22.5" customHeight="1" x14ac:dyDescent="0.25">
      <c r="A9" s="1"/>
      <c r="B9" s="46" t="s">
        <v>3</v>
      </c>
      <c r="C9" s="479" t="s">
        <v>4</v>
      </c>
      <c r="D9" s="6"/>
    </row>
    <row r="10" spans="1:4" ht="15" x14ac:dyDescent="0.2">
      <c r="A10" s="1"/>
      <c r="B10" s="156"/>
      <c r="C10" s="156"/>
      <c r="D10" s="6"/>
    </row>
    <row r="11" spans="1:4" ht="19.5" customHeight="1" x14ac:dyDescent="0.25">
      <c r="A11" s="1"/>
      <c r="B11" s="46" t="s">
        <v>5</v>
      </c>
      <c r="C11" s="154"/>
      <c r="D11" s="6"/>
    </row>
    <row r="12" spans="1:4" ht="17.25" customHeight="1" x14ac:dyDescent="0.25">
      <c r="A12" s="1"/>
      <c r="B12" s="46" t="s">
        <v>6</v>
      </c>
      <c r="C12" s="236"/>
      <c r="D12" s="6"/>
    </row>
    <row r="13" spans="1:4" ht="20.25" customHeight="1" x14ac:dyDescent="0.25">
      <c r="A13" s="1"/>
      <c r="B13" s="46" t="s">
        <v>7</v>
      </c>
      <c r="C13" s="154"/>
      <c r="D13" s="6"/>
    </row>
    <row r="14" spans="1:4" ht="15.75" x14ac:dyDescent="0.25">
      <c r="A14" s="1"/>
      <c r="B14" s="46"/>
      <c r="C14" s="382"/>
      <c r="D14" s="6"/>
    </row>
    <row r="15" spans="1:4" x14ac:dyDescent="0.2">
      <c r="A15" s="1"/>
      <c r="B15" s="383"/>
      <c r="C15" s="384"/>
      <c r="D15" s="6"/>
    </row>
    <row r="16" spans="1:4" ht="15.75" x14ac:dyDescent="0.25">
      <c r="A16" s="1"/>
      <c r="B16" s="46" t="s">
        <v>874</v>
      </c>
      <c r="C16" s="385"/>
      <c r="D16" s="6"/>
    </row>
    <row r="17" spans="1:4" ht="8.25" customHeight="1" x14ac:dyDescent="0.25">
      <c r="A17" s="1"/>
      <c r="B17" s="46"/>
      <c r="C17" s="102"/>
      <c r="D17" s="6"/>
    </row>
    <row r="18" spans="1:4" ht="21" customHeight="1" x14ac:dyDescent="0.25">
      <c r="A18" s="1"/>
      <c r="B18" s="46"/>
      <c r="C18" s="155"/>
      <c r="D18" s="6"/>
    </row>
    <row r="19" spans="1:4" ht="11.25" customHeight="1" x14ac:dyDescent="0.25">
      <c r="A19" s="1"/>
      <c r="B19" s="46"/>
      <c r="C19" s="46"/>
      <c r="D19" s="6"/>
    </row>
    <row r="20" spans="1:4" ht="20.25" customHeight="1" x14ac:dyDescent="0.25">
      <c r="A20" s="157"/>
      <c r="B20" s="529" t="s">
        <v>8</v>
      </c>
      <c r="C20" s="529"/>
      <c r="D20" s="45"/>
    </row>
    <row r="21" spans="1:4" ht="252" customHeight="1" x14ac:dyDescent="0.2">
      <c r="A21" s="1"/>
      <c r="B21" s="526"/>
      <c r="C21" s="527"/>
      <c r="D21" s="45"/>
    </row>
    <row r="22" spans="1:4" ht="17.25" customHeight="1" x14ac:dyDescent="0.2">
      <c r="A22" s="316"/>
      <c r="B22" s="528"/>
      <c r="C22" s="528"/>
      <c r="D22" s="45"/>
    </row>
    <row r="23" spans="1:4" ht="15" x14ac:dyDescent="0.2">
      <c r="A23" s="386"/>
      <c r="B23" s="190"/>
      <c r="C23" s="387"/>
      <c r="D23" s="388"/>
    </row>
    <row r="24" spans="1:4" hidden="1" x14ac:dyDescent="0.2">
      <c r="A24" s="187" t="s">
        <v>4</v>
      </c>
    </row>
    <row r="25" spans="1:4" hidden="1" x14ac:dyDescent="0.2">
      <c r="A25" t="s">
        <v>9</v>
      </c>
      <c r="C25" s="187"/>
    </row>
    <row r="26" spans="1:4" hidden="1" x14ac:dyDescent="0.2">
      <c r="A26" t="s">
        <v>10</v>
      </c>
      <c r="C26" s="187"/>
    </row>
    <row r="27" spans="1:4" hidden="1" x14ac:dyDescent="0.2">
      <c r="A27" t="s">
        <v>11</v>
      </c>
    </row>
    <row r="28" spans="1:4" hidden="1" x14ac:dyDescent="0.2">
      <c r="A28" t="s">
        <v>12</v>
      </c>
    </row>
    <row r="29" spans="1:4" hidden="1" x14ac:dyDescent="0.2">
      <c r="A29" t="s">
        <v>13</v>
      </c>
      <c r="B29" s="187"/>
    </row>
    <row r="30" spans="1:4" hidden="1" x14ac:dyDescent="0.2">
      <c r="A30" t="s">
        <v>14</v>
      </c>
      <c r="B30" s="187"/>
    </row>
    <row r="31" spans="1:4" hidden="1" x14ac:dyDescent="0.2">
      <c r="A31" t="s">
        <v>15</v>
      </c>
      <c r="B31" s="187"/>
    </row>
    <row r="32" spans="1:4" hidden="1" x14ac:dyDescent="0.2">
      <c r="A32" t="s">
        <v>16</v>
      </c>
      <c r="B32" s="187"/>
    </row>
    <row r="33" spans="1:2" hidden="1" x14ac:dyDescent="0.2">
      <c r="A33" t="s">
        <v>17</v>
      </c>
      <c r="B33" s="187"/>
    </row>
    <row r="34" spans="1:2" hidden="1" x14ac:dyDescent="0.2">
      <c r="A34" t="s">
        <v>18</v>
      </c>
      <c r="B34" s="187"/>
    </row>
    <row r="35" spans="1:2" hidden="1" x14ac:dyDescent="0.2">
      <c r="A35" t="s">
        <v>19</v>
      </c>
      <c r="B35" s="187"/>
    </row>
    <row r="36" spans="1:2" hidden="1" x14ac:dyDescent="0.2">
      <c r="A36" t="s">
        <v>20</v>
      </c>
      <c r="B36" s="187"/>
    </row>
    <row r="37" spans="1:2" hidden="1" x14ac:dyDescent="0.2">
      <c r="A37" t="s">
        <v>21</v>
      </c>
      <c r="B37" s="187"/>
    </row>
    <row r="38" spans="1:2" hidden="1" x14ac:dyDescent="0.2">
      <c r="A38" t="s">
        <v>22</v>
      </c>
      <c r="B38" s="187"/>
    </row>
    <row r="39" spans="1:2" hidden="1" x14ac:dyDescent="0.2">
      <c r="A39" t="s">
        <v>23</v>
      </c>
      <c r="B39" s="187"/>
    </row>
    <row r="40" spans="1:2" hidden="1" x14ac:dyDescent="0.2">
      <c r="A40" t="s">
        <v>24</v>
      </c>
      <c r="B40" s="187"/>
    </row>
    <row r="41" spans="1:2" hidden="1" x14ac:dyDescent="0.2">
      <c r="A41" t="s">
        <v>25</v>
      </c>
      <c r="B41" s="187"/>
    </row>
    <row r="42" spans="1:2" hidden="1" x14ac:dyDescent="0.2">
      <c r="A42" t="s">
        <v>26</v>
      </c>
    </row>
    <row r="43" spans="1:2" hidden="1" x14ac:dyDescent="0.2">
      <c r="A43" t="s">
        <v>27</v>
      </c>
      <c r="B43" s="187"/>
    </row>
    <row r="44" spans="1:2" hidden="1" x14ac:dyDescent="0.2">
      <c r="A44" t="s">
        <v>28</v>
      </c>
    </row>
    <row r="45" spans="1:2" hidden="1" x14ac:dyDescent="0.2">
      <c r="A45" t="s">
        <v>29</v>
      </c>
      <c r="B45" s="187"/>
    </row>
    <row r="46" spans="1:2" hidden="1" x14ac:dyDescent="0.2">
      <c r="A46" t="s">
        <v>30</v>
      </c>
      <c r="B46" s="187"/>
    </row>
    <row r="47" spans="1:2" hidden="1" x14ac:dyDescent="0.2">
      <c r="A47" t="s">
        <v>31</v>
      </c>
      <c r="B47" s="187"/>
    </row>
    <row r="48" spans="1:2" hidden="1" x14ac:dyDescent="0.2">
      <c r="A48" t="s">
        <v>32</v>
      </c>
      <c r="B48" s="187"/>
    </row>
    <row r="49" spans="1:2" hidden="1" x14ac:dyDescent="0.2">
      <c r="A49" t="s">
        <v>33</v>
      </c>
      <c r="B49" s="187"/>
    </row>
    <row r="50" spans="1:2" hidden="1" x14ac:dyDescent="0.2">
      <c r="A50" t="s">
        <v>34</v>
      </c>
      <c r="B50" s="187"/>
    </row>
    <row r="51" spans="1:2" hidden="1" x14ac:dyDescent="0.2">
      <c r="A51" t="s">
        <v>35</v>
      </c>
      <c r="B51" s="187"/>
    </row>
    <row r="52" spans="1:2" hidden="1" x14ac:dyDescent="0.2">
      <c r="A52" t="s">
        <v>36</v>
      </c>
      <c r="B52" s="187"/>
    </row>
    <row r="53" spans="1:2" hidden="1" x14ac:dyDescent="0.2">
      <c r="A53" t="s">
        <v>37</v>
      </c>
      <c r="B53" s="187"/>
    </row>
    <row r="54" spans="1:2" hidden="1" x14ac:dyDescent="0.2">
      <c r="A54" t="s">
        <v>38</v>
      </c>
      <c r="B54" s="187"/>
    </row>
    <row r="55" spans="1:2" hidden="1" x14ac:dyDescent="0.2">
      <c r="A55" t="s">
        <v>39</v>
      </c>
      <c r="B55" s="187"/>
    </row>
    <row r="56" spans="1:2" hidden="1" x14ac:dyDescent="0.2">
      <c r="A56" t="s">
        <v>40</v>
      </c>
      <c r="B56" s="187"/>
    </row>
    <row r="57" spans="1:2" hidden="1" x14ac:dyDescent="0.2">
      <c r="A57" t="s">
        <v>41</v>
      </c>
      <c r="B57" s="187"/>
    </row>
    <row r="58" spans="1:2" hidden="1" x14ac:dyDescent="0.2">
      <c r="A58" t="s">
        <v>42</v>
      </c>
      <c r="B58" s="187"/>
    </row>
    <row r="59" spans="1:2" hidden="1" x14ac:dyDescent="0.2">
      <c r="A59" t="s">
        <v>43</v>
      </c>
      <c r="B59" s="187"/>
    </row>
    <row r="60" spans="1:2" hidden="1" x14ac:dyDescent="0.2">
      <c r="A60" t="s">
        <v>44</v>
      </c>
    </row>
    <row r="61" spans="1:2" hidden="1" x14ac:dyDescent="0.2">
      <c r="A61" t="s">
        <v>45</v>
      </c>
      <c r="B61" s="187"/>
    </row>
    <row r="62" spans="1:2" hidden="1" x14ac:dyDescent="0.2">
      <c r="A62" t="s">
        <v>46</v>
      </c>
    </row>
    <row r="63" spans="1:2" hidden="1" x14ac:dyDescent="0.2">
      <c r="A63" t="s">
        <v>47</v>
      </c>
    </row>
    <row r="64" spans="1:2" hidden="1" x14ac:dyDescent="0.2">
      <c r="A64" t="s">
        <v>48</v>
      </c>
      <c r="B64" s="187"/>
    </row>
    <row r="65" spans="1:2" hidden="1" x14ac:dyDescent="0.2">
      <c r="A65" t="s">
        <v>49</v>
      </c>
      <c r="B65" s="187"/>
    </row>
    <row r="66" spans="1:2" hidden="1" x14ac:dyDescent="0.2">
      <c r="A66" t="s">
        <v>50</v>
      </c>
      <c r="B66" s="187"/>
    </row>
    <row r="67" spans="1:2" hidden="1" x14ac:dyDescent="0.2">
      <c r="A67" t="s">
        <v>51</v>
      </c>
    </row>
    <row r="68" spans="1:2" hidden="1" x14ac:dyDescent="0.2">
      <c r="A68" t="s">
        <v>52</v>
      </c>
      <c r="B68" s="187"/>
    </row>
    <row r="69" spans="1:2" hidden="1" x14ac:dyDescent="0.2">
      <c r="A69" t="s">
        <v>53</v>
      </c>
    </row>
    <row r="70" spans="1:2" hidden="1" x14ac:dyDescent="0.2">
      <c r="A70" t="s">
        <v>54</v>
      </c>
      <c r="B70" s="187"/>
    </row>
    <row r="71" spans="1:2" hidden="1" x14ac:dyDescent="0.2">
      <c r="A71" t="s">
        <v>55</v>
      </c>
      <c r="B71" s="187"/>
    </row>
    <row r="72" spans="1:2" hidden="1" x14ac:dyDescent="0.2">
      <c r="A72" t="s">
        <v>56</v>
      </c>
    </row>
    <row r="73" spans="1:2" hidden="1" x14ac:dyDescent="0.2">
      <c r="A73" t="s">
        <v>57</v>
      </c>
      <c r="B73" s="187"/>
    </row>
    <row r="74" spans="1:2" hidden="1" x14ac:dyDescent="0.2">
      <c r="A74" t="s">
        <v>58</v>
      </c>
      <c r="B74" s="187"/>
    </row>
    <row r="75" spans="1:2" hidden="1" x14ac:dyDescent="0.2">
      <c r="A75" t="s">
        <v>59</v>
      </c>
    </row>
    <row r="76" spans="1:2" hidden="1" x14ac:dyDescent="0.2">
      <c r="A76" t="s">
        <v>60</v>
      </c>
      <c r="B76" s="187"/>
    </row>
    <row r="77" spans="1:2" hidden="1" x14ac:dyDescent="0.2">
      <c r="A77" t="s">
        <v>61</v>
      </c>
    </row>
    <row r="78" spans="1:2" hidden="1" x14ac:dyDescent="0.2">
      <c r="A78" t="s">
        <v>62</v>
      </c>
      <c r="B78" s="187"/>
    </row>
    <row r="79" spans="1:2" hidden="1" x14ac:dyDescent="0.2">
      <c r="A79" t="s">
        <v>63</v>
      </c>
    </row>
    <row r="80" spans="1:2" hidden="1" x14ac:dyDescent="0.2">
      <c r="A80" t="s">
        <v>64</v>
      </c>
      <c r="B80" s="187"/>
    </row>
    <row r="81" spans="1:2" hidden="1" x14ac:dyDescent="0.2">
      <c r="A81" t="s">
        <v>65</v>
      </c>
      <c r="B81" s="187"/>
    </row>
    <row r="82" spans="1:2" hidden="1" x14ac:dyDescent="0.2">
      <c r="A82" t="s">
        <v>66</v>
      </c>
      <c r="B82" s="187"/>
    </row>
    <row r="83" spans="1:2" hidden="1" x14ac:dyDescent="0.2">
      <c r="A83" t="s">
        <v>67</v>
      </c>
      <c r="B83" s="187"/>
    </row>
    <row r="84" spans="1:2" hidden="1" x14ac:dyDescent="0.2">
      <c r="A84" t="s">
        <v>68</v>
      </c>
      <c r="B84" s="187"/>
    </row>
    <row r="85" spans="1:2" hidden="1" x14ac:dyDescent="0.2">
      <c r="A85" t="s">
        <v>69</v>
      </c>
    </row>
    <row r="86" spans="1:2" hidden="1" x14ac:dyDescent="0.2">
      <c r="A86" t="s">
        <v>70</v>
      </c>
      <c r="B86" s="187"/>
    </row>
    <row r="87" spans="1:2" hidden="1" x14ac:dyDescent="0.2">
      <c r="A87" t="s">
        <v>71</v>
      </c>
      <c r="B87" s="187"/>
    </row>
    <row r="88" spans="1:2" hidden="1" x14ac:dyDescent="0.2">
      <c r="A88" t="s">
        <v>72</v>
      </c>
      <c r="B88" s="187"/>
    </row>
    <row r="89" spans="1:2" hidden="1" x14ac:dyDescent="0.2">
      <c r="A89" t="s">
        <v>73</v>
      </c>
      <c r="B89" s="187"/>
    </row>
    <row r="90" spans="1:2" hidden="1" x14ac:dyDescent="0.2">
      <c r="A90" s="187" t="s">
        <v>74</v>
      </c>
      <c r="B90" s="187"/>
    </row>
    <row r="91" spans="1:2" hidden="1" x14ac:dyDescent="0.2">
      <c r="A91" s="187" t="s">
        <v>75</v>
      </c>
      <c r="B91" s="187"/>
    </row>
    <row r="92" spans="1:2" hidden="1" x14ac:dyDescent="0.2">
      <c r="A92" s="187" t="s">
        <v>76</v>
      </c>
      <c r="B92" s="187"/>
    </row>
    <row r="93" spans="1:2" hidden="1" x14ac:dyDescent="0.2">
      <c r="A93" t="s">
        <v>77</v>
      </c>
      <c r="B93" s="187"/>
    </row>
    <row r="94" spans="1:2" hidden="1" x14ac:dyDescent="0.2">
      <c r="A94" t="s">
        <v>78</v>
      </c>
    </row>
    <row r="95" spans="1:2" hidden="1" x14ac:dyDescent="0.2">
      <c r="A95" t="s">
        <v>79</v>
      </c>
      <c r="B95" s="187"/>
    </row>
    <row r="96" spans="1:2" hidden="1" x14ac:dyDescent="0.2">
      <c r="A96" t="s">
        <v>80</v>
      </c>
      <c r="B96" s="187"/>
    </row>
    <row r="97" spans="1:2" hidden="1" x14ac:dyDescent="0.2">
      <c r="A97" s="187" t="s">
        <v>81</v>
      </c>
      <c r="B97" s="187"/>
    </row>
    <row r="98" spans="1:2" hidden="1" x14ac:dyDescent="0.2">
      <c r="A98" s="187" t="s">
        <v>82</v>
      </c>
      <c r="B98" s="187"/>
    </row>
    <row r="99" spans="1:2" hidden="1" x14ac:dyDescent="0.2">
      <c r="A99" t="s">
        <v>83</v>
      </c>
      <c r="B99" s="187"/>
    </row>
    <row r="100" spans="1:2" hidden="1" x14ac:dyDescent="0.2">
      <c r="A100" t="s">
        <v>84</v>
      </c>
      <c r="B100" s="187"/>
    </row>
    <row r="101" spans="1:2" hidden="1" x14ac:dyDescent="0.2">
      <c r="A101" t="s">
        <v>85</v>
      </c>
      <c r="B101" s="187"/>
    </row>
    <row r="102" spans="1:2" hidden="1" x14ac:dyDescent="0.2">
      <c r="A102" t="s">
        <v>86</v>
      </c>
      <c r="B102" s="187"/>
    </row>
    <row r="103" spans="1:2" hidden="1" x14ac:dyDescent="0.2">
      <c r="A103" t="s">
        <v>87</v>
      </c>
      <c r="B103" s="187"/>
    </row>
    <row r="104" spans="1:2" hidden="1" x14ac:dyDescent="0.2">
      <c r="A104" t="s">
        <v>88</v>
      </c>
      <c r="B104" s="187"/>
    </row>
    <row r="105" spans="1:2" hidden="1" x14ac:dyDescent="0.2">
      <c r="A105" t="s">
        <v>89</v>
      </c>
      <c r="B105" s="187"/>
    </row>
    <row r="106" spans="1:2" hidden="1" x14ac:dyDescent="0.2">
      <c r="A106" t="s">
        <v>90</v>
      </c>
      <c r="B106" s="187"/>
    </row>
    <row r="107" spans="1:2" hidden="1" x14ac:dyDescent="0.2">
      <c r="A107" t="s">
        <v>91</v>
      </c>
      <c r="B107" s="187"/>
    </row>
    <row r="108" spans="1:2" hidden="1" x14ac:dyDescent="0.2">
      <c r="A108" t="s">
        <v>92</v>
      </c>
      <c r="B108" s="187"/>
    </row>
    <row r="109" spans="1:2" hidden="1" x14ac:dyDescent="0.2">
      <c r="A109" t="s">
        <v>93</v>
      </c>
      <c r="B109" s="187"/>
    </row>
    <row r="110" spans="1:2" hidden="1" x14ac:dyDescent="0.2">
      <c r="A110" t="s">
        <v>94</v>
      </c>
      <c r="B110" s="187"/>
    </row>
    <row r="111" spans="1:2" hidden="1" x14ac:dyDescent="0.2">
      <c r="A111" t="s">
        <v>95</v>
      </c>
    </row>
    <row r="112" spans="1:2" hidden="1" x14ac:dyDescent="0.2">
      <c r="A112" t="s">
        <v>96</v>
      </c>
    </row>
    <row r="113" spans="1:2" hidden="1" x14ac:dyDescent="0.2">
      <c r="A113" t="s">
        <v>97</v>
      </c>
      <c r="B113" s="187"/>
    </row>
    <row r="114" spans="1:2" hidden="1" x14ac:dyDescent="0.2">
      <c r="A114" t="s">
        <v>98</v>
      </c>
      <c r="B114" s="187"/>
    </row>
    <row r="115" spans="1:2" hidden="1" x14ac:dyDescent="0.2">
      <c r="A115" t="s">
        <v>99</v>
      </c>
      <c r="B115" s="187"/>
    </row>
    <row r="116" spans="1:2" hidden="1" x14ac:dyDescent="0.2">
      <c r="A116" t="s">
        <v>100</v>
      </c>
    </row>
    <row r="117" spans="1:2" hidden="1" x14ac:dyDescent="0.2">
      <c r="A117" t="s">
        <v>101</v>
      </c>
    </row>
    <row r="118" spans="1:2" hidden="1" x14ac:dyDescent="0.2">
      <c r="A118" t="s">
        <v>102</v>
      </c>
    </row>
    <row r="119" spans="1:2" hidden="1" x14ac:dyDescent="0.2">
      <c r="A119" t="s">
        <v>103</v>
      </c>
      <c r="B119" s="187"/>
    </row>
    <row r="120" spans="1:2" hidden="1" x14ac:dyDescent="0.2">
      <c r="A120" t="s">
        <v>104</v>
      </c>
      <c r="B120" s="187"/>
    </row>
    <row r="121" spans="1:2" hidden="1" x14ac:dyDescent="0.2">
      <c r="A121" s="187" t="s">
        <v>105</v>
      </c>
      <c r="B121" s="187"/>
    </row>
    <row r="122" spans="1:2" hidden="1" x14ac:dyDescent="0.2">
      <c r="A122" t="s">
        <v>106</v>
      </c>
      <c r="B122" s="187"/>
    </row>
    <row r="123" spans="1:2" hidden="1" x14ac:dyDescent="0.2">
      <c r="A123" t="s">
        <v>107</v>
      </c>
      <c r="B123" s="187"/>
    </row>
    <row r="124" spans="1:2" hidden="1" x14ac:dyDescent="0.2">
      <c r="A124" t="s">
        <v>108</v>
      </c>
      <c r="B124" s="187"/>
    </row>
    <row r="125" spans="1:2" hidden="1" x14ac:dyDescent="0.2">
      <c r="A125" t="s">
        <v>109</v>
      </c>
      <c r="B125" s="187"/>
    </row>
    <row r="126" spans="1:2" hidden="1" x14ac:dyDescent="0.2">
      <c r="A126" t="s">
        <v>110</v>
      </c>
      <c r="B126" s="187"/>
    </row>
    <row r="127" spans="1:2" hidden="1" x14ac:dyDescent="0.2">
      <c r="A127" t="s">
        <v>111</v>
      </c>
      <c r="B127" s="187"/>
    </row>
    <row r="128" spans="1:2" hidden="1" x14ac:dyDescent="0.2">
      <c r="A128" s="187" t="s">
        <v>112</v>
      </c>
      <c r="B128" s="187"/>
    </row>
    <row r="129" spans="1:2" hidden="1" x14ac:dyDescent="0.2">
      <c r="A129" t="s">
        <v>113</v>
      </c>
      <c r="B129" s="187"/>
    </row>
    <row r="130" spans="1:2" hidden="1" x14ac:dyDescent="0.2">
      <c r="A130" t="s">
        <v>114</v>
      </c>
    </row>
    <row r="131" spans="1:2" hidden="1" x14ac:dyDescent="0.2">
      <c r="A131" s="187" t="s">
        <v>647</v>
      </c>
      <c r="B131" s="187"/>
    </row>
    <row r="132" spans="1:2" hidden="1" x14ac:dyDescent="0.2">
      <c r="A132" t="s">
        <v>115</v>
      </c>
      <c r="B132" s="187"/>
    </row>
    <row r="133" spans="1:2" hidden="1" x14ac:dyDescent="0.2">
      <c r="A133" t="s">
        <v>116</v>
      </c>
      <c r="B133" s="187"/>
    </row>
    <row r="134" spans="1:2" hidden="1" x14ac:dyDescent="0.2">
      <c r="A134" t="s">
        <v>117</v>
      </c>
    </row>
    <row r="135" spans="1:2" hidden="1" x14ac:dyDescent="0.2">
      <c r="A135" t="s">
        <v>118</v>
      </c>
      <c r="B135" s="187"/>
    </row>
    <row r="136" spans="1:2" hidden="1" x14ac:dyDescent="0.2">
      <c r="A136" t="s">
        <v>119</v>
      </c>
    </row>
    <row r="137" spans="1:2" hidden="1" x14ac:dyDescent="0.2">
      <c r="A137" s="187" t="s">
        <v>120</v>
      </c>
      <c r="B137" s="187"/>
    </row>
    <row r="138" spans="1:2" hidden="1" x14ac:dyDescent="0.2">
      <c r="A138" t="s">
        <v>121</v>
      </c>
      <c r="B138" s="187"/>
    </row>
    <row r="139" spans="1:2" hidden="1" x14ac:dyDescent="0.2">
      <c r="A139" t="s">
        <v>122</v>
      </c>
      <c r="B139" s="187"/>
    </row>
    <row r="140" spans="1:2" hidden="1" x14ac:dyDescent="0.2">
      <c r="A140" t="s">
        <v>123</v>
      </c>
    </row>
    <row r="141" spans="1:2" hidden="1" x14ac:dyDescent="0.2">
      <c r="A141" t="s">
        <v>124</v>
      </c>
      <c r="B141" s="187"/>
    </row>
    <row r="142" spans="1:2" hidden="1" x14ac:dyDescent="0.2">
      <c r="A142" t="s">
        <v>125</v>
      </c>
      <c r="B142" s="187"/>
    </row>
    <row r="143" spans="1:2" hidden="1" x14ac:dyDescent="0.2">
      <c r="A143" s="187" t="s">
        <v>126</v>
      </c>
      <c r="B143" s="187"/>
    </row>
    <row r="144" spans="1:2" hidden="1" x14ac:dyDescent="0.2">
      <c r="A144" s="187" t="s">
        <v>127</v>
      </c>
    </row>
    <row r="145" spans="1:2" hidden="1" x14ac:dyDescent="0.2">
      <c r="A145" t="s">
        <v>128</v>
      </c>
    </row>
    <row r="146" spans="1:2" hidden="1" x14ac:dyDescent="0.2">
      <c r="A146" t="s">
        <v>129</v>
      </c>
    </row>
    <row r="147" spans="1:2" hidden="1" x14ac:dyDescent="0.2">
      <c r="A147" t="s">
        <v>130</v>
      </c>
    </row>
    <row r="148" spans="1:2" hidden="1" x14ac:dyDescent="0.2">
      <c r="A148" t="s">
        <v>131</v>
      </c>
    </row>
    <row r="149" spans="1:2" hidden="1" x14ac:dyDescent="0.2">
      <c r="A149" t="s">
        <v>132</v>
      </c>
    </row>
    <row r="150" spans="1:2" hidden="1" x14ac:dyDescent="0.2">
      <c r="A150" t="s">
        <v>133</v>
      </c>
    </row>
    <row r="151" spans="1:2" hidden="1" x14ac:dyDescent="0.2">
      <c r="A151" t="s">
        <v>134</v>
      </c>
    </row>
    <row r="152" spans="1:2" hidden="1" x14ac:dyDescent="0.2">
      <c r="A152" t="s">
        <v>135</v>
      </c>
    </row>
    <row r="153" spans="1:2" x14ac:dyDescent="0.2">
      <c r="B153" s="187"/>
    </row>
    <row r="170" spans="2:2" x14ac:dyDescent="0.2">
      <c r="B170" s="187"/>
    </row>
  </sheetData>
  <sheetProtection algorithmName="SHA-512" hashValue="x68bIvB/uqt5AB70p0FujC+OJ75du9IdPiv+g7OFKKMww6EjKkZckbJJDl281D6z+mN5CVnF2n3+uk9JGpej1A==" saltValue="+BRCvEwghVgU2dwwQNdMmA==" spinCount="100000" sheet="1" objects="1" scenarios="1"/>
  <mergeCells count="5">
    <mergeCell ref="B21:C21"/>
    <mergeCell ref="B22:C22"/>
    <mergeCell ref="B20:C20"/>
    <mergeCell ref="B6:C6"/>
    <mergeCell ref="B7:C7"/>
  </mergeCells>
  <phoneticPr fontId="0" type="noConversion"/>
  <dataValidations xWindow="483" yWindow="304" count="2">
    <dataValidation allowBlank="1" showErrorMessage="1" promptTitle="Note:" prompt="Do not send return to the Department until return has been Audited." sqref="C18" xr:uid="{00000000-0002-0000-0000-000000000000}"/>
    <dataValidation type="list" allowBlank="1" showInputMessage="1" showErrorMessage="1" errorTitle="Select Council Name" error="Select your Council name from the drop-down list." promptTitle="Select Council Name" prompt="Select your Council from the drop-down list." sqref="C9" xr:uid="{00000000-0002-0000-0000-000001000000}">
      <formula1>$A$24:$A$173</formula1>
    </dataValidation>
  </dataValidations>
  <printOptions horizontalCentered="1" gridLinesSet="0"/>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Z189"/>
  <sheetViews>
    <sheetView showGridLines="0" zoomScale="98" zoomScaleNormal="98" workbookViewId="0">
      <selection activeCell="H12" sqref="H12"/>
    </sheetView>
  </sheetViews>
  <sheetFormatPr defaultColWidth="9.140625" defaultRowHeight="12.75" x14ac:dyDescent="0.2"/>
  <cols>
    <col min="1" max="1" width="3.28515625" customWidth="1"/>
    <col min="2" max="2" width="15.140625" customWidth="1"/>
    <col min="3" max="4" width="12.42578125" customWidth="1"/>
    <col min="5" max="5" width="11.5703125" customWidth="1"/>
    <col min="6" max="6" width="12.5703125" customWidth="1"/>
    <col min="7" max="7" width="11.5703125" customWidth="1"/>
    <col min="8" max="8" width="10.5703125" customWidth="1"/>
    <col min="9" max="9" width="7.85546875" style="14" hidden="1" customWidth="1"/>
    <col min="10" max="10" width="5.7109375" style="14" hidden="1" customWidth="1"/>
    <col min="11" max="11" width="5.85546875" style="14" hidden="1" customWidth="1"/>
    <col min="12" max="12" width="10.140625" style="14" hidden="1" customWidth="1"/>
    <col min="13" max="13" width="12.5703125" customWidth="1"/>
    <col min="14" max="14" width="12.5703125" style="71" customWidth="1"/>
    <col min="15" max="15" width="14.42578125" customWidth="1"/>
    <col min="16" max="16" width="5.140625" customWidth="1"/>
  </cols>
  <sheetData>
    <row r="1" spans="1:26" ht="12" customHeight="1" x14ac:dyDescent="0.25">
      <c r="A1" s="230"/>
      <c r="B1" s="26"/>
      <c r="C1" s="4"/>
      <c r="D1" s="4"/>
      <c r="E1" s="4"/>
      <c r="F1" s="4"/>
      <c r="G1" s="4"/>
      <c r="H1" s="4"/>
      <c r="I1" s="12"/>
      <c r="J1" s="12"/>
      <c r="K1" s="12"/>
      <c r="L1" s="12"/>
      <c r="M1" s="4"/>
      <c r="N1" s="27"/>
      <c r="O1" s="4"/>
      <c r="P1" s="5"/>
    </row>
    <row r="2" spans="1:26" s="56" customFormat="1" ht="15" customHeight="1" x14ac:dyDescent="0.25">
      <c r="A2" s="241"/>
      <c r="B2" s="561" t="str">
        <f>IF(Identification!C9="","",Identification!C9)</f>
        <v>Select Council Name</v>
      </c>
      <c r="C2" s="562"/>
      <c r="D2" s="562"/>
      <c r="E2" s="562"/>
      <c r="F2" s="563"/>
      <c r="G2" s="240"/>
      <c r="H2" s="240"/>
      <c r="I2" s="326"/>
      <c r="J2" s="326"/>
      <c r="K2" s="326"/>
      <c r="L2" s="326"/>
      <c r="M2" s="240"/>
      <c r="N2" s="327"/>
      <c r="O2" s="17"/>
      <c r="P2" s="242"/>
    </row>
    <row r="3" spans="1:26" s="56" customFormat="1" ht="15" customHeight="1" x14ac:dyDescent="0.25">
      <c r="A3" s="241"/>
      <c r="B3" s="82"/>
      <c r="C3" s="83"/>
      <c r="D3" s="83"/>
      <c r="E3" s="83"/>
      <c r="F3" s="103"/>
      <c r="G3" s="240"/>
      <c r="H3" s="328"/>
      <c r="I3" s="326"/>
      <c r="J3" s="326"/>
      <c r="K3" s="326"/>
      <c r="L3" s="326"/>
      <c r="M3" s="240"/>
      <c r="N3" s="327"/>
      <c r="O3" s="17"/>
      <c r="P3" s="242"/>
    </row>
    <row r="4" spans="1:26" ht="14.25" customHeight="1" x14ac:dyDescent="0.25">
      <c r="A4" s="1"/>
      <c r="B4" s="30" t="s">
        <v>330</v>
      </c>
      <c r="C4" s="324"/>
      <c r="D4" s="324"/>
      <c r="E4" s="324"/>
      <c r="F4" s="324"/>
      <c r="G4" s="324"/>
      <c r="H4" s="324"/>
      <c r="I4" s="329"/>
      <c r="J4" s="329"/>
      <c r="K4" s="329"/>
      <c r="L4" s="329"/>
      <c r="M4" s="22"/>
      <c r="N4" s="31"/>
      <c r="O4" s="24"/>
      <c r="P4" s="6"/>
    </row>
    <row r="5" spans="1:26" ht="15.75" customHeight="1" x14ac:dyDescent="0.2">
      <c r="A5" s="1"/>
      <c r="B5" s="74" t="s">
        <v>331</v>
      </c>
      <c r="C5" s="324"/>
      <c r="D5" s="324"/>
      <c r="E5" s="324"/>
      <c r="F5" s="324"/>
      <c r="G5" s="324"/>
      <c r="H5" s="324"/>
      <c r="I5" s="329"/>
      <c r="J5" s="329"/>
      <c r="K5" s="329"/>
      <c r="L5" s="329"/>
      <c r="M5" s="22"/>
      <c r="N5" s="31"/>
      <c r="O5" s="24"/>
      <c r="P5" s="6"/>
      <c r="Q5" s="187"/>
    </row>
    <row r="6" spans="1:26" ht="4.5" customHeight="1" x14ac:dyDescent="0.2">
      <c r="A6" s="1"/>
      <c r="B6" s="74"/>
      <c r="C6" s="324"/>
      <c r="D6" s="324"/>
      <c r="E6" s="324"/>
      <c r="F6" s="324"/>
      <c r="G6" s="324"/>
      <c r="H6" s="324"/>
      <c r="I6" s="329"/>
      <c r="J6" s="329"/>
      <c r="K6" s="329"/>
      <c r="L6" s="329"/>
      <c r="M6" s="22"/>
      <c r="N6" s="31"/>
      <c r="O6" s="24"/>
      <c r="P6" s="6"/>
    </row>
    <row r="7" spans="1:26" ht="26.25" customHeight="1" x14ac:dyDescent="0.2">
      <c r="A7" s="1"/>
      <c r="B7" s="263" t="s">
        <v>332</v>
      </c>
      <c r="C7" s="240"/>
      <c r="D7" s="240"/>
      <c r="E7" s="240"/>
      <c r="F7" s="240"/>
      <c r="G7" s="240"/>
      <c r="H7" s="240"/>
      <c r="I7" s="326"/>
      <c r="J7" s="326"/>
      <c r="K7" s="326"/>
      <c r="L7" s="326"/>
      <c r="M7" s="3"/>
      <c r="N7" s="135"/>
      <c r="O7" s="24"/>
      <c r="P7" s="6"/>
      <c r="R7" s="187"/>
    </row>
    <row r="8" spans="1:26" ht="14.25" customHeight="1" x14ac:dyDescent="0.2">
      <c r="A8" s="101"/>
      <c r="B8" s="264" t="s">
        <v>784</v>
      </c>
      <c r="C8" s="3"/>
      <c r="D8" s="240"/>
      <c r="E8" s="240"/>
      <c r="F8" s="240"/>
      <c r="G8" s="240"/>
      <c r="H8" s="240"/>
      <c r="I8" s="326"/>
      <c r="J8" s="326"/>
      <c r="K8" s="326"/>
      <c r="L8" s="326"/>
      <c r="M8" s="3"/>
      <c r="N8" s="135"/>
      <c r="O8" s="24"/>
      <c r="P8" s="6"/>
    </row>
    <row r="9" spans="1:26" ht="10.5" customHeight="1" x14ac:dyDescent="0.2">
      <c r="A9" s="101"/>
      <c r="B9" s="102"/>
      <c r="C9" s="3"/>
      <c r="D9" s="324"/>
      <c r="E9" s="324"/>
      <c r="F9" s="324"/>
      <c r="G9" s="324"/>
      <c r="H9" s="324"/>
      <c r="I9" s="329"/>
      <c r="J9" s="329"/>
      <c r="K9" s="329"/>
      <c r="L9" s="329"/>
      <c r="M9" s="22"/>
      <c r="N9" s="31"/>
      <c r="O9" s="24"/>
      <c r="P9" s="6"/>
    </row>
    <row r="10" spans="1:26" ht="6" customHeight="1" x14ac:dyDescent="0.2">
      <c r="A10" s="1"/>
      <c r="B10" s="18"/>
      <c r="C10" s="3"/>
      <c r="D10" s="3"/>
      <c r="E10" s="3"/>
      <c r="F10" s="3"/>
      <c r="G10" s="3"/>
      <c r="H10" s="3"/>
      <c r="I10" s="13"/>
      <c r="J10" s="13"/>
      <c r="K10" s="13"/>
      <c r="L10" s="13"/>
      <c r="M10" s="3"/>
      <c r="N10" s="29"/>
      <c r="O10" s="3"/>
      <c r="P10" s="6"/>
    </row>
    <row r="11" spans="1:26" s="69" customFormat="1" ht="39.75" customHeight="1" x14ac:dyDescent="0.2">
      <c r="A11" s="32"/>
      <c r="B11" s="33" t="s">
        <v>333</v>
      </c>
      <c r="C11" s="33" t="s">
        <v>334</v>
      </c>
      <c r="D11" s="33" t="s">
        <v>335</v>
      </c>
      <c r="E11" s="33" t="s">
        <v>336</v>
      </c>
      <c r="F11" s="33" t="s">
        <v>337</v>
      </c>
      <c r="G11" s="33" t="s">
        <v>338</v>
      </c>
      <c r="H11" s="33" t="s">
        <v>339</v>
      </c>
      <c r="I11" s="16"/>
      <c r="J11" s="16"/>
      <c r="K11" s="16"/>
      <c r="L11" s="16"/>
      <c r="M11" s="33" t="s">
        <v>340</v>
      </c>
      <c r="N11" s="34" t="s">
        <v>341</v>
      </c>
      <c r="O11" s="35" t="s">
        <v>342</v>
      </c>
      <c r="P11" s="36"/>
      <c r="R11" s="575"/>
      <c r="S11" s="575"/>
      <c r="T11" s="575"/>
      <c r="U11" s="575"/>
      <c r="V11" s="575"/>
      <c r="W11" s="575"/>
      <c r="X11" s="575"/>
      <c r="Y11" s="575"/>
      <c r="Z11" s="575"/>
    </row>
    <row r="12" spans="1:26" x14ac:dyDescent="0.2">
      <c r="A12" s="1"/>
      <c r="B12" s="145" t="s">
        <v>343</v>
      </c>
      <c r="C12" s="146">
        <v>45000</v>
      </c>
      <c r="D12" s="146">
        <v>30000</v>
      </c>
      <c r="E12" s="147" t="s">
        <v>344</v>
      </c>
      <c r="F12" s="78">
        <v>0.97</v>
      </c>
      <c r="G12" s="148">
        <v>380</v>
      </c>
      <c r="H12" s="149"/>
      <c r="I12" s="93" t="str">
        <f>IF(H12="","",(IF(H12&gt;(C12*(F12/100)),H12,(C12*(F12/100)))))</f>
        <v/>
      </c>
      <c r="J12" s="93">
        <f>IF(G12="","",(G12+(C12*(F12/100))))</f>
        <v>816.5</v>
      </c>
      <c r="K12" s="271" t="str">
        <f>IF(H12="","",(IF(H12&gt;(D12*(F12/100)),H12,(D12*(F12/100)))))</f>
        <v/>
      </c>
      <c r="L12" s="93">
        <f>IF(G12="","",(G12+(D12*(F12/100))))</f>
        <v>671</v>
      </c>
      <c r="M12" s="272">
        <f t="shared" ref="M12:M43" si="0">IF(AND(I12="",J12&lt;&gt;""),J12,IF(AND(J12="",I12&lt;&gt;""),I12,(F12/100)*C12))</f>
        <v>816.5</v>
      </c>
      <c r="N12" s="272">
        <f t="shared" ref="N12:N43" si="1">IF(AND(K12="",L12&lt;&gt;""),L12,IF(AND(L12="",K12&lt;&gt;""),K12,(F12/100)*D12))</f>
        <v>671</v>
      </c>
      <c r="O12" s="273">
        <f>IF(M12="","",SUM(M12,-N12))</f>
        <v>145.5</v>
      </c>
      <c r="P12" s="6"/>
    </row>
    <row r="13" spans="1:26" x14ac:dyDescent="0.2">
      <c r="A13" s="1"/>
      <c r="B13" s="145" t="s">
        <v>343</v>
      </c>
      <c r="C13" s="146">
        <v>45000</v>
      </c>
      <c r="D13" s="146">
        <v>30000</v>
      </c>
      <c r="E13" s="147" t="s">
        <v>345</v>
      </c>
      <c r="F13" s="78">
        <v>1.08</v>
      </c>
      <c r="G13" s="148">
        <v>400</v>
      </c>
      <c r="H13" s="149"/>
      <c r="I13" s="93" t="str">
        <f>IF(H13="","",(IF(H13&gt;(C13*(F13/100)),H13,(C13*(F13/100)))))</f>
        <v/>
      </c>
      <c r="J13" s="93">
        <f>IF(G13="","",(G13+(C13*(F13/100))))</f>
        <v>886</v>
      </c>
      <c r="K13" s="271" t="str">
        <f t="shared" ref="K13:K58" si="2">IF(H13="","",(IF(H13&gt;(D13*(F13/100)),H13,(D13*(F13/100)))))</f>
        <v/>
      </c>
      <c r="L13" s="93">
        <f t="shared" ref="L13:L58" si="3">IF(G13="","",(G13+(D13*(F13/100))))</f>
        <v>724</v>
      </c>
      <c r="M13" s="272">
        <f t="shared" si="0"/>
        <v>886</v>
      </c>
      <c r="N13" s="272">
        <f t="shared" si="1"/>
        <v>724</v>
      </c>
      <c r="O13" s="273">
        <f>IF(M13="","",SUM(M13,-N13))</f>
        <v>162</v>
      </c>
      <c r="P13" s="6"/>
    </row>
    <row r="14" spans="1:26" ht="13.35" customHeight="1" x14ac:dyDescent="0.2">
      <c r="A14" s="1"/>
      <c r="B14" s="145" t="s">
        <v>346</v>
      </c>
      <c r="C14" s="146">
        <v>106000</v>
      </c>
      <c r="D14" s="146">
        <v>73000</v>
      </c>
      <c r="E14" s="147" t="s">
        <v>345</v>
      </c>
      <c r="F14" s="78">
        <v>1.08</v>
      </c>
      <c r="G14" s="150">
        <v>400</v>
      </c>
      <c r="H14" s="149"/>
      <c r="I14" s="93" t="str">
        <f>IF(H14="","",(IF(H14&gt;(C14*(F14/100)),H14,(C14*(F14/100)))))</f>
        <v/>
      </c>
      <c r="J14" s="93">
        <f>IF(G14="","",(G14+(C14*(F14/100))))</f>
        <v>1544.8</v>
      </c>
      <c r="K14" s="271" t="str">
        <f t="shared" si="2"/>
        <v/>
      </c>
      <c r="L14" s="93">
        <f t="shared" si="3"/>
        <v>1188.4000000000001</v>
      </c>
      <c r="M14" s="272">
        <f t="shared" si="0"/>
        <v>1544.8</v>
      </c>
      <c r="N14" s="272">
        <f t="shared" si="1"/>
        <v>1188.4000000000001</v>
      </c>
      <c r="O14" s="273">
        <f>IF(M14="","",SUM(M14,-N14))</f>
        <v>356.39999999999986</v>
      </c>
      <c r="P14" s="6"/>
    </row>
    <row r="15" spans="1:26" x14ac:dyDescent="0.2">
      <c r="A15" s="1"/>
      <c r="B15" s="220" t="s">
        <v>289</v>
      </c>
      <c r="C15" s="221"/>
      <c r="D15" s="221"/>
      <c r="E15" s="222"/>
      <c r="F15" s="223"/>
      <c r="G15" s="224"/>
      <c r="H15" s="142"/>
      <c r="I15" s="349"/>
      <c r="J15" s="93" t="str">
        <f>IF(G15="","",(G15+(C15*(F15/100))))</f>
        <v/>
      </c>
      <c r="K15" s="271" t="str">
        <f t="shared" si="2"/>
        <v/>
      </c>
      <c r="L15" s="93" t="str">
        <f>IF(G15="","",(G15+(D15*(F15/100))))</f>
        <v/>
      </c>
      <c r="M15" s="143">
        <f t="shared" si="0"/>
        <v>0</v>
      </c>
      <c r="N15" s="143">
        <f t="shared" si="1"/>
        <v>0</v>
      </c>
      <c r="O15" s="144">
        <f>IF(M15="","",SUM(M15,-N15))</f>
        <v>0</v>
      </c>
      <c r="P15" s="6"/>
    </row>
    <row r="16" spans="1:26" x14ac:dyDescent="0.2">
      <c r="A16" s="1"/>
      <c r="B16" s="220" t="s">
        <v>289</v>
      </c>
      <c r="C16" s="221"/>
      <c r="D16" s="221"/>
      <c r="E16" s="222"/>
      <c r="F16" s="223"/>
      <c r="G16" s="224"/>
      <c r="H16" s="142"/>
      <c r="I16" s="349" t="str">
        <f t="shared" ref="I16" si="4">IF(H16="","",(IF(H16&gt;(C16*(F16/100)),H16,(C16*(F16/100)))))</f>
        <v/>
      </c>
      <c r="J16" s="93" t="str">
        <f>IF(G16="","",(G16+(C16*(F16/100))))</f>
        <v/>
      </c>
      <c r="K16" s="271" t="str">
        <f t="shared" si="2"/>
        <v/>
      </c>
      <c r="L16" s="93" t="str">
        <f t="shared" si="3"/>
        <v/>
      </c>
      <c r="M16" s="143">
        <f t="shared" si="0"/>
        <v>0</v>
      </c>
      <c r="N16" s="143">
        <f t="shared" si="1"/>
        <v>0</v>
      </c>
      <c r="O16" s="144">
        <f t="shared" ref="O16:O61" si="5">IF(M16="","",SUM(M16,-N16))</f>
        <v>0</v>
      </c>
      <c r="P16" s="6"/>
    </row>
    <row r="17" spans="1:18" x14ac:dyDescent="0.2">
      <c r="A17" s="1"/>
      <c r="B17" s="220"/>
      <c r="C17" s="221"/>
      <c r="D17" s="221"/>
      <c r="E17" s="222"/>
      <c r="F17" s="223"/>
      <c r="G17" s="224"/>
      <c r="H17" s="142"/>
      <c r="I17" s="349"/>
      <c r="J17" s="93" t="str">
        <f t="shared" ref="J17:J62" si="6">IF(G17="","",(G17+(C17*(F17/100))))</f>
        <v/>
      </c>
      <c r="K17" s="271" t="str">
        <f t="shared" si="2"/>
        <v/>
      </c>
      <c r="L17" s="93" t="str">
        <f t="shared" si="3"/>
        <v/>
      </c>
      <c r="M17" s="143">
        <f t="shared" si="0"/>
        <v>0</v>
      </c>
      <c r="N17" s="143">
        <f t="shared" si="1"/>
        <v>0</v>
      </c>
      <c r="O17" s="144">
        <f t="shared" si="5"/>
        <v>0</v>
      </c>
      <c r="P17" s="6"/>
    </row>
    <row r="18" spans="1:18" x14ac:dyDescent="0.2">
      <c r="A18" s="1"/>
      <c r="B18" s="220"/>
      <c r="C18" s="221"/>
      <c r="D18" s="221"/>
      <c r="E18" s="222"/>
      <c r="F18" s="223"/>
      <c r="G18" s="224"/>
      <c r="H18" s="142"/>
      <c r="I18" s="349"/>
      <c r="J18" s="93" t="str">
        <f t="shared" si="6"/>
        <v/>
      </c>
      <c r="K18" s="271" t="str">
        <f t="shared" si="2"/>
        <v/>
      </c>
      <c r="L18" s="93" t="str">
        <f t="shared" si="3"/>
        <v/>
      </c>
      <c r="M18" s="143">
        <f t="shared" si="0"/>
        <v>0</v>
      </c>
      <c r="N18" s="143">
        <f t="shared" si="1"/>
        <v>0</v>
      </c>
      <c r="O18" s="144">
        <f t="shared" si="5"/>
        <v>0</v>
      </c>
      <c r="P18" s="6"/>
    </row>
    <row r="19" spans="1:18" x14ac:dyDescent="0.2">
      <c r="A19" s="1"/>
      <c r="B19" s="220"/>
      <c r="C19" s="221"/>
      <c r="D19" s="221"/>
      <c r="E19" s="222"/>
      <c r="F19" s="223"/>
      <c r="G19" s="224"/>
      <c r="H19" s="142"/>
      <c r="I19" s="349"/>
      <c r="J19" s="93" t="str">
        <f t="shared" si="6"/>
        <v/>
      </c>
      <c r="K19" s="271" t="str">
        <f t="shared" si="2"/>
        <v/>
      </c>
      <c r="L19" s="93" t="str">
        <f t="shared" si="3"/>
        <v/>
      </c>
      <c r="M19" s="143">
        <f t="shared" si="0"/>
        <v>0</v>
      </c>
      <c r="N19" s="143">
        <f t="shared" si="1"/>
        <v>0</v>
      </c>
      <c r="O19" s="144">
        <f t="shared" si="5"/>
        <v>0</v>
      </c>
      <c r="P19" s="6"/>
      <c r="R19" s="187"/>
    </row>
    <row r="20" spans="1:18" x14ac:dyDescent="0.2">
      <c r="A20" s="1"/>
      <c r="B20" s="220"/>
      <c r="C20" s="221"/>
      <c r="D20" s="221"/>
      <c r="E20" s="222"/>
      <c r="F20" s="223"/>
      <c r="G20" s="224"/>
      <c r="H20" s="142"/>
      <c r="I20" s="349"/>
      <c r="J20" s="93" t="str">
        <f t="shared" si="6"/>
        <v/>
      </c>
      <c r="K20" s="271" t="str">
        <f t="shared" si="2"/>
        <v/>
      </c>
      <c r="L20" s="93" t="str">
        <f t="shared" si="3"/>
        <v/>
      </c>
      <c r="M20" s="143">
        <f t="shared" si="0"/>
        <v>0</v>
      </c>
      <c r="N20" s="143">
        <f t="shared" si="1"/>
        <v>0</v>
      </c>
      <c r="O20" s="144">
        <f t="shared" si="5"/>
        <v>0</v>
      </c>
      <c r="P20" s="6"/>
    </row>
    <row r="21" spans="1:18" x14ac:dyDescent="0.2">
      <c r="A21" s="1"/>
      <c r="B21" s="220"/>
      <c r="C21" s="221"/>
      <c r="D21" s="221"/>
      <c r="E21" s="222"/>
      <c r="F21" s="223"/>
      <c r="G21" s="224"/>
      <c r="H21" s="142"/>
      <c r="I21" s="349"/>
      <c r="J21" s="93" t="str">
        <f t="shared" si="6"/>
        <v/>
      </c>
      <c r="K21" s="271" t="str">
        <f t="shared" si="2"/>
        <v/>
      </c>
      <c r="L21" s="93" t="str">
        <f t="shared" si="3"/>
        <v/>
      </c>
      <c r="M21" s="143">
        <f t="shared" si="0"/>
        <v>0</v>
      </c>
      <c r="N21" s="143">
        <f t="shared" si="1"/>
        <v>0</v>
      </c>
      <c r="O21" s="144">
        <f t="shared" si="5"/>
        <v>0</v>
      </c>
      <c r="P21" s="6"/>
    </row>
    <row r="22" spans="1:18" x14ac:dyDescent="0.2">
      <c r="A22" s="1"/>
      <c r="B22" s="220"/>
      <c r="C22" s="221"/>
      <c r="D22" s="221"/>
      <c r="E22" s="222"/>
      <c r="F22" s="223"/>
      <c r="G22" s="224"/>
      <c r="H22" s="142"/>
      <c r="I22" s="349"/>
      <c r="J22" s="93" t="str">
        <f t="shared" si="6"/>
        <v/>
      </c>
      <c r="K22" s="271" t="str">
        <f t="shared" si="2"/>
        <v/>
      </c>
      <c r="L22" s="93" t="str">
        <f t="shared" si="3"/>
        <v/>
      </c>
      <c r="M22" s="143">
        <f t="shared" si="0"/>
        <v>0</v>
      </c>
      <c r="N22" s="143">
        <f t="shared" si="1"/>
        <v>0</v>
      </c>
      <c r="O22" s="144">
        <f t="shared" si="5"/>
        <v>0</v>
      </c>
      <c r="P22" s="6"/>
    </row>
    <row r="23" spans="1:18" x14ac:dyDescent="0.2">
      <c r="A23" s="1"/>
      <c r="B23" s="220"/>
      <c r="C23" s="221"/>
      <c r="D23" s="221"/>
      <c r="E23" s="222"/>
      <c r="F23" s="223"/>
      <c r="G23" s="224"/>
      <c r="H23" s="142"/>
      <c r="I23" s="349"/>
      <c r="J23" s="93" t="str">
        <f t="shared" si="6"/>
        <v/>
      </c>
      <c r="K23" s="271" t="str">
        <f t="shared" si="2"/>
        <v/>
      </c>
      <c r="L23" s="93" t="str">
        <f t="shared" si="3"/>
        <v/>
      </c>
      <c r="M23" s="143">
        <f t="shared" si="0"/>
        <v>0</v>
      </c>
      <c r="N23" s="143">
        <f t="shared" si="1"/>
        <v>0</v>
      </c>
      <c r="O23" s="144">
        <f t="shared" si="5"/>
        <v>0</v>
      </c>
      <c r="P23" s="6"/>
    </row>
    <row r="24" spans="1:18" x14ac:dyDescent="0.2">
      <c r="A24" s="1"/>
      <c r="B24" s="220"/>
      <c r="C24" s="221"/>
      <c r="D24" s="221"/>
      <c r="E24" s="222"/>
      <c r="F24" s="223"/>
      <c r="G24" s="224"/>
      <c r="H24" s="142"/>
      <c r="I24" s="349"/>
      <c r="J24" s="93" t="str">
        <f t="shared" si="6"/>
        <v/>
      </c>
      <c r="K24" s="271" t="str">
        <f t="shared" si="2"/>
        <v/>
      </c>
      <c r="L24" s="93" t="str">
        <f t="shared" si="3"/>
        <v/>
      </c>
      <c r="M24" s="143">
        <f t="shared" si="0"/>
        <v>0</v>
      </c>
      <c r="N24" s="143">
        <f t="shared" si="1"/>
        <v>0</v>
      </c>
      <c r="O24" s="144">
        <f t="shared" si="5"/>
        <v>0</v>
      </c>
      <c r="P24" s="6"/>
    </row>
    <row r="25" spans="1:18" x14ac:dyDescent="0.2">
      <c r="A25" s="1"/>
      <c r="B25" s="220"/>
      <c r="C25" s="221"/>
      <c r="D25" s="221"/>
      <c r="E25" s="222"/>
      <c r="F25" s="223"/>
      <c r="G25" s="224"/>
      <c r="H25" s="142"/>
      <c r="I25" s="349"/>
      <c r="J25" s="93" t="str">
        <f t="shared" si="6"/>
        <v/>
      </c>
      <c r="K25" s="271" t="str">
        <f t="shared" si="2"/>
        <v/>
      </c>
      <c r="L25" s="93" t="str">
        <f t="shared" si="3"/>
        <v/>
      </c>
      <c r="M25" s="143">
        <f t="shared" si="0"/>
        <v>0</v>
      </c>
      <c r="N25" s="143">
        <f t="shared" si="1"/>
        <v>0</v>
      </c>
      <c r="O25" s="144">
        <f t="shared" si="5"/>
        <v>0</v>
      </c>
      <c r="P25" s="6"/>
    </row>
    <row r="26" spans="1:18" x14ac:dyDescent="0.2">
      <c r="A26" s="1"/>
      <c r="B26" s="220"/>
      <c r="C26" s="221"/>
      <c r="D26" s="221"/>
      <c r="E26" s="222"/>
      <c r="F26" s="223"/>
      <c r="G26" s="224"/>
      <c r="H26" s="142"/>
      <c r="I26" s="349"/>
      <c r="J26" s="93" t="str">
        <f t="shared" si="6"/>
        <v/>
      </c>
      <c r="K26" s="271" t="str">
        <f t="shared" si="2"/>
        <v/>
      </c>
      <c r="L26" s="93" t="str">
        <f t="shared" si="3"/>
        <v/>
      </c>
      <c r="M26" s="143">
        <f t="shared" si="0"/>
        <v>0</v>
      </c>
      <c r="N26" s="143">
        <f t="shared" si="1"/>
        <v>0</v>
      </c>
      <c r="O26" s="144">
        <f t="shared" si="5"/>
        <v>0</v>
      </c>
      <c r="P26" s="6"/>
    </row>
    <row r="27" spans="1:18" x14ac:dyDescent="0.2">
      <c r="A27" s="1"/>
      <c r="B27" s="220"/>
      <c r="C27" s="221"/>
      <c r="D27" s="221"/>
      <c r="E27" s="222"/>
      <c r="F27" s="223"/>
      <c r="G27" s="224"/>
      <c r="H27" s="142"/>
      <c r="I27" s="349"/>
      <c r="J27" s="93" t="str">
        <f t="shared" si="6"/>
        <v/>
      </c>
      <c r="K27" s="271" t="str">
        <f t="shared" si="2"/>
        <v/>
      </c>
      <c r="L27" s="93" t="str">
        <f t="shared" si="3"/>
        <v/>
      </c>
      <c r="M27" s="143">
        <f t="shared" si="0"/>
        <v>0</v>
      </c>
      <c r="N27" s="143">
        <f t="shared" si="1"/>
        <v>0</v>
      </c>
      <c r="O27" s="144">
        <f t="shared" si="5"/>
        <v>0</v>
      </c>
      <c r="P27" s="6"/>
    </row>
    <row r="28" spans="1:18" x14ac:dyDescent="0.2">
      <c r="A28" s="1"/>
      <c r="B28" s="220"/>
      <c r="C28" s="221"/>
      <c r="D28" s="221"/>
      <c r="E28" s="222"/>
      <c r="F28" s="223"/>
      <c r="G28" s="224"/>
      <c r="H28" s="142"/>
      <c r="I28" s="349"/>
      <c r="J28" s="93" t="str">
        <f t="shared" si="6"/>
        <v/>
      </c>
      <c r="K28" s="271" t="str">
        <f t="shared" si="2"/>
        <v/>
      </c>
      <c r="L28" s="93" t="str">
        <f t="shared" si="3"/>
        <v/>
      </c>
      <c r="M28" s="143">
        <f t="shared" si="0"/>
        <v>0</v>
      </c>
      <c r="N28" s="143">
        <f t="shared" si="1"/>
        <v>0</v>
      </c>
      <c r="O28" s="144">
        <f t="shared" si="5"/>
        <v>0</v>
      </c>
      <c r="P28" s="6"/>
    </row>
    <row r="29" spans="1:18" x14ac:dyDescent="0.2">
      <c r="A29" s="1"/>
      <c r="B29" s="220"/>
      <c r="C29" s="221"/>
      <c r="D29" s="221"/>
      <c r="E29" s="222"/>
      <c r="F29" s="223"/>
      <c r="G29" s="224"/>
      <c r="H29" s="142"/>
      <c r="I29" s="349"/>
      <c r="J29" s="93" t="str">
        <f t="shared" si="6"/>
        <v/>
      </c>
      <c r="K29" s="271" t="str">
        <f t="shared" si="2"/>
        <v/>
      </c>
      <c r="L29" s="93" t="str">
        <f t="shared" si="3"/>
        <v/>
      </c>
      <c r="M29" s="143">
        <f t="shared" si="0"/>
        <v>0</v>
      </c>
      <c r="N29" s="143">
        <f t="shared" si="1"/>
        <v>0</v>
      </c>
      <c r="O29" s="144">
        <f t="shared" si="5"/>
        <v>0</v>
      </c>
      <c r="P29" s="6"/>
    </row>
    <row r="30" spans="1:18" x14ac:dyDescent="0.2">
      <c r="A30" s="1"/>
      <c r="B30" s="220"/>
      <c r="C30" s="221"/>
      <c r="D30" s="221"/>
      <c r="E30" s="222"/>
      <c r="F30" s="223"/>
      <c r="G30" s="224"/>
      <c r="H30" s="142"/>
      <c r="I30" s="349"/>
      <c r="J30" s="93" t="str">
        <f t="shared" si="6"/>
        <v/>
      </c>
      <c r="K30" s="271" t="str">
        <f t="shared" si="2"/>
        <v/>
      </c>
      <c r="L30" s="93" t="str">
        <f t="shared" si="3"/>
        <v/>
      </c>
      <c r="M30" s="143">
        <f t="shared" si="0"/>
        <v>0</v>
      </c>
      <c r="N30" s="143">
        <f t="shared" si="1"/>
        <v>0</v>
      </c>
      <c r="O30" s="144">
        <f t="shared" si="5"/>
        <v>0</v>
      </c>
      <c r="P30" s="6"/>
    </row>
    <row r="31" spans="1:18" x14ac:dyDescent="0.2">
      <c r="A31" s="1"/>
      <c r="B31" s="220"/>
      <c r="C31" s="221"/>
      <c r="D31" s="221"/>
      <c r="E31" s="222"/>
      <c r="F31" s="223"/>
      <c r="G31" s="224"/>
      <c r="H31" s="142"/>
      <c r="I31" s="349"/>
      <c r="J31" s="93" t="str">
        <f t="shared" si="6"/>
        <v/>
      </c>
      <c r="K31" s="271" t="str">
        <f t="shared" si="2"/>
        <v/>
      </c>
      <c r="L31" s="93" t="str">
        <f t="shared" si="3"/>
        <v/>
      </c>
      <c r="M31" s="143">
        <f t="shared" si="0"/>
        <v>0</v>
      </c>
      <c r="N31" s="143">
        <f t="shared" si="1"/>
        <v>0</v>
      </c>
      <c r="O31" s="144">
        <f t="shared" si="5"/>
        <v>0</v>
      </c>
      <c r="P31" s="6"/>
    </row>
    <row r="32" spans="1:18" x14ac:dyDescent="0.2">
      <c r="A32" s="1"/>
      <c r="B32" s="220"/>
      <c r="C32" s="221"/>
      <c r="D32" s="221"/>
      <c r="E32" s="222"/>
      <c r="F32" s="223"/>
      <c r="G32" s="224"/>
      <c r="H32" s="142"/>
      <c r="I32" s="349"/>
      <c r="J32" s="93" t="str">
        <f t="shared" si="6"/>
        <v/>
      </c>
      <c r="K32" s="271" t="str">
        <f t="shared" si="2"/>
        <v/>
      </c>
      <c r="L32" s="93" t="str">
        <f t="shared" si="3"/>
        <v/>
      </c>
      <c r="M32" s="143">
        <f t="shared" si="0"/>
        <v>0</v>
      </c>
      <c r="N32" s="143">
        <f t="shared" si="1"/>
        <v>0</v>
      </c>
      <c r="O32" s="144">
        <f t="shared" si="5"/>
        <v>0</v>
      </c>
      <c r="P32" s="6"/>
    </row>
    <row r="33" spans="1:16" x14ac:dyDescent="0.2">
      <c r="A33" s="1"/>
      <c r="B33" s="220"/>
      <c r="C33" s="221"/>
      <c r="D33" s="221"/>
      <c r="E33" s="222"/>
      <c r="F33" s="223"/>
      <c r="G33" s="224"/>
      <c r="H33" s="142"/>
      <c r="I33" s="349"/>
      <c r="J33" s="93" t="str">
        <f t="shared" si="6"/>
        <v/>
      </c>
      <c r="K33" s="271" t="str">
        <f t="shared" si="2"/>
        <v/>
      </c>
      <c r="L33" s="93" t="str">
        <f t="shared" si="3"/>
        <v/>
      </c>
      <c r="M33" s="143">
        <f t="shared" si="0"/>
        <v>0</v>
      </c>
      <c r="N33" s="143">
        <f t="shared" si="1"/>
        <v>0</v>
      </c>
      <c r="O33" s="144">
        <f t="shared" si="5"/>
        <v>0</v>
      </c>
      <c r="P33" s="6"/>
    </row>
    <row r="34" spans="1:16" x14ac:dyDescent="0.2">
      <c r="A34" s="1"/>
      <c r="B34" s="220"/>
      <c r="C34" s="221"/>
      <c r="D34" s="221"/>
      <c r="E34" s="222"/>
      <c r="F34" s="223"/>
      <c r="G34" s="224"/>
      <c r="H34" s="142"/>
      <c r="I34" s="349"/>
      <c r="J34" s="93" t="str">
        <f t="shared" si="6"/>
        <v/>
      </c>
      <c r="K34" s="271" t="str">
        <f t="shared" si="2"/>
        <v/>
      </c>
      <c r="L34" s="93" t="str">
        <f t="shared" si="3"/>
        <v/>
      </c>
      <c r="M34" s="143">
        <f t="shared" si="0"/>
        <v>0</v>
      </c>
      <c r="N34" s="143">
        <f t="shared" si="1"/>
        <v>0</v>
      </c>
      <c r="O34" s="144">
        <f t="shared" si="5"/>
        <v>0</v>
      </c>
      <c r="P34" s="6"/>
    </row>
    <row r="35" spans="1:16" x14ac:dyDescent="0.2">
      <c r="A35" s="1"/>
      <c r="B35" s="220"/>
      <c r="C35" s="221"/>
      <c r="D35" s="221"/>
      <c r="E35" s="222"/>
      <c r="F35" s="223"/>
      <c r="G35" s="224"/>
      <c r="H35" s="142"/>
      <c r="I35" s="349"/>
      <c r="J35" s="93" t="str">
        <f t="shared" si="6"/>
        <v/>
      </c>
      <c r="K35" s="271" t="str">
        <f t="shared" si="2"/>
        <v/>
      </c>
      <c r="L35" s="93" t="str">
        <f t="shared" si="3"/>
        <v/>
      </c>
      <c r="M35" s="143">
        <f t="shared" si="0"/>
        <v>0</v>
      </c>
      <c r="N35" s="143">
        <f t="shared" si="1"/>
        <v>0</v>
      </c>
      <c r="O35" s="144">
        <f t="shared" si="5"/>
        <v>0</v>
      </c>
      <c r="P35" s="6"/>
    </row>
    <row r="36" spans="1:16" x14ac:dyDescent="0.2">
      <c r="A36" s="1"/>
      <c r="B36" s="220"/>
      <c r="C36" s="221"/>
      <c r="D36" s="221"/>
      <c r="E36" s="222"/>
      <c r="F36" s="223"/>
      <c r="G36" s="224"/>
      <c r="H36" s="142"/>
      <c r="I36" s="349"/>
      <c r="J36" s="93" t="str">
        <f t="shared" si="6"/>
        <v/>
      </c>
      <c r="K36" s="271" t="str">
        <f t="shared" si="2"/>
        <v/>
      </c>
      <c r="L36" s="93" t="str">
        <f t="shared" si="3"/>
        <v/>
      </c>
      <c r="M36" s="143">
        <f t="shared" si="0"/>
        <v>0</v>
      </c>
      <c r="N36" s="143">
        <f t="shared" si="1"/>
        <v>0</v>
      </c>
      <c r="O36" s="144">
        <f t="shared" si="5"/>
        <v>0</v>
      </c>
      <c r="P36" s="6"/>
    </row>
    <row r="37" spans="1:16" x14ac:dyDescent="0.2">
      <c r="A37" s="1"/>
      <c r="B37" s="220"/>
      <c r="C37" s="221"/>
      <c r="D37" s="221"/>
      <c r="E37" s="222"/>
      <c r="F37" s="223"/>
      <c r="G37" s="224"/>
      <c r="H37" s="142"/>
      <c r="I37" s="349"/>
      <c r="J37" s="93" t="str">
        <f t="shared" si="6"/>
        <v/>
      </c>
      <c r="K37" s="271" t="str">
        <f t="shared" si="2"/>
        <v/>
      </c>
      <c r="L37" s="93" t="str">
        <f t="shared" si="3"/>
        <v/>
      </c>
      <c r="M37" s="143">
        <f t="shared" si="0"/>
        <v>0</v>
      </c>
      <c r="N37" s="143">
        <f t="shared" si="1"/>
        <v>0</v>
      </c>
      <c r="O37" s="144">
        <f t="shared" si="5"/>
        <v>0</v>
      </c>
      <c r="P37" s="6"/>
    </row>
    <row r="38" spans="1:16" x14ac:dyDescent="0.2">
      <c r="A38" s="1"/>
      <c r="B38" s="220"/>
      <c r="C38" s="221"/>
      <c r="D38" s="221"/>
      <c r="E38" s="222"/>
      <c r="F38" s="223"/>
      <c r="G38" s="224"/>
      <c r="H38" s="142"/>
      <c r="I38" s="349"/>
      <c r="J38" s="93" t="str">
        <f t="shared" si="6"/>
        <v/>
      </c>
      <c r="K38" s="271" t="str">
        <f t="shared" si="2"/>
        <v/>
      </c>
      <c r="L38" s="93" t="str">
        <f t="shared" si="3"/>
        <v/>
      </c>
      <c r="M38" s="143">
        <f t="shared" si="0"/>
        <v>0</v>
      </c>
      <c r="N38" s="143">
        <f t="shared" si="1"/>
        <v>0</v>
      </c>
      <c r="O38" s="144">
        <f t="shared" si="5"/>
        <v>0</v>
      </c>
      <c r="P38" s="6"/>
    </row>
    <row r="39" spans="1:16" x14ac:dyDescent="0.2">
      <c r="A39" s="1"/>
      <c r="B39" s="220"/>
      <c r="C39" s="221"/>
      <c r="D39" s="221"/>
      <c r="E39" s="222"/>
      <c r="F39" s="223"/>
      <c r="G39" s="224"/>
      <c r="H39" s="142"/>
      <c r="I39" s="349"/>
      <c r="J39" s="93" t="str">
        <f t="shared" si="6"/>
        <v/>
      </c>
      <c r="K39" s="271" t="str">
        <f t="shared" si="2"/>
        <v/>
      </c>
      <c r="L39" s="93" t="str">
        <f t="shared" si="3"/>
        <v/>
      </c>
      <c r="M39" s="143">
        <f t="shared" si="0"/>
        <v>0</v>
      </c>
      <c r="N39" s="143">
        <f t="shared" si="1"/>
        <v>0</v>
      </c>
      <c r="O39" s="144">
        <f t="shared" si="5"/>
        <v>0</v>
      </c>
      <c r="P39" s="6"/>
    </row>
    <row r="40" spans="1:16" x14ac:dyDescent="0.2">
      <c r="A40" s="1"/>
      <c r="B40" s="220"/>
      <c r="C40" s="221"/>
      <c r="D40" s="221"/>
      <c r="E40" s="222"/>
      <c r="F40" s="223"/>
      <c r="G40" s="224"/>
      <c r="H40" s="142"/>
      <c r="I40" s="349"/>
      <c r="J40" s="93" t="str">
        <f t="shared" si="6"/>
        <v/>
      </c>
      <c r="K40" s="271" t="str">
        <f t="shared" si="2"/>
        <v/>
      </c>
      <c r="L40" s="93" t="str">
        <f t="shared" si="3"/>
        <v/>
      </c>
      <c r="M40" s="143">
        <f t="shared" si="0"/>
        <v>0</v>
      </c>
      <c r="N40" s="143">
        <f t="shared" si="1"/>
        <v>0</v>
      </c>
      <c r="O40" s="144">
        <f t="shared" si="5"/>
        <v>0</v>
      </c>
      <c r="P40" s="6"/>
    </row>
    <row r="41" spans="1:16" x14ac:dyDescent="0.2">
      <c r="A41" s="1"/>
      <c r="B41" s="220"/>
      <c r="C41" s="221"/>
      <c r="D41" s="221"/>
      <c r="E41" s="222"/>
      <c r="F41" s="223"/>
      <c r="G41" s="224"/>
      <c r="H41" s="142"/>
      <c r="I41" s="349"/>
      <c r="J41" s="93" t="str">
        <f t="shared" si="6"/>
        <v/>
      </c>
      <c r="K41" s="271" t="str">
        <f t="shared" si="2"/>
        <v/>
      </c>
      <c r="L41" s="93" t="str">
        <f t="shared" si="3"/>
        <v/>
      </c>
      <c r="M41" s="143">
        <f t="shared" si="0"/>
        <v>0</v>
      </c>
      <c r="N41" s="143">
        <f t="shared" si="1"/>
        <v>0</v>
      </c>
      <c r="O41" s="144">
        <f t="shared" si="5"/>
        <v>0</v>
      </c>
      <c r="P41" s="6"/>
    </row>
    <row r="42" spans="1:16" x14ac:dyDescent="0.2">
      <c r="A42" s="1"/>
      <c r="B42" s="220"/>
      <c r="C42" s="221"/>
      <c r="D42" s="221"/>
      <c r="E42" s="222"/>
      <c r="F42" s="223"/>
      <c r="G42" s="224"/>
      <c r="H42" s="142"/>
      <c r="I42" s="349"/>
      <c r="J42" s="93" t="str">
        <f t="shared" si="6"/>
        <v/>
      </c>
      <c r="K42" s="271" t="str">
        <f t="shared" si="2"/>
        <v/>
      </c>
      <c r="L42" s="93" t="str">
        <f t="shared" si="3"/>
        <v/>
      </c>
      <c r="M42" s="143">
        <f t="shared" si="0"/>
        <v>0</v>
      </c>
      <c r="N42" s="143">
        <f t="shared" si="1"/>
        <v>0</v>
      </c>
      <c r="O42" s="144">
        <f t="shared" si="5"/>
        <v>0</v>
      </c>
      <c r="P42" s="6"/>
    </row>
    <row r="43" spans="1:16" x14ac:dyDescent="0.2">
      <c r="A43" s="1"/>
      <c r="B43" s="220"/>
      <c r="C43" s="221"/>
      <c r="D43" s="221"/>
      <c r="E43" s="222"/>
      <c r="F43" s="223"/>
      <c r="G43" s="224"/>
      <c r="H43" s="142"/>
      <c r="I43" s="349"/>
      <c r="J43" s="93" t="str">
        <f t="shared" si="6"/>
        <v/>
      </c>
      <c r="K43" s="271" t="str">
        <f t="shared" si="2"/>
        <v/>
      </c>
      <c r="L43" s="93" t="str">
        <f t="shared" si="3"/>
        <v/>
      </c>
      <c r="M43" s="143">
        <f t="shared" si="0"/>
        <v>0</v>
      </c>
      <c r="N43" s="143">
        <f t="shared" si="1"/>
        <v>0</v>
      </c>
      <c r="O43" s="144">
        <f t="shared" si="5"/>
        <v>0</v>
      </c>
      <c r="P43" s="6"/>
    </row>
    <row r="44" spans="1:16" x14ac:dyDescent="0.2">
      <c r="A44" s="1"/>
      <c r="B44" s="220"/>
      <c r="C44" s="221"/>
      <c r="D44" s="221"/>
      <c r="E44" s="222"/>
      <c r="F44" s="223"/>
      <c r="G44" s="224"/>
      <c r="H44" s="142"/>
      <c r="I44" s="349"/>
      <c r="J44" s="93" t="str">
        <f t="shared" si="6"/>
        <v/>
      </c>
      <c r="K44" s="271" t="str">
        <f t="shared" si="2"/>
        <v/>
      </c>
      <c r="L44" s="93" t="str">
        <f t="shared" si="3"/>
        <v/>
      </c>
      <c r="M44" s="143">
        <f t="shared" ref="M44:M75" si="7">IF(AND(I44="",J44&lt;&gt;""),J44,IF(AND(J44="",I44&lt;&gt;""),I44,(F44/100)*C44))</f>
        <v>0</v>
      </c>
      <c r="N44" s="143">
        <f t="shared" ref="N44:N75" si="8">IF(AND(K44="",L44&lt;&gt;""),L44,IF(AND(L44="",K44&lt;&gt;""),K44,(F44/100)*D44))</f>
        <v>0</v>
      </c>
      <c r="O44" s="144">
        <f t="shared" si="5"/>
        <v>0</v>
      </c>
      <c r="P44" s="6"/>
    </row>
    <row r="45" spans="1:16" x14ac:dyDescent="0.2">
      <c r="A45" s="1"/>
      <c r="B45" s="220"/>
      <c r="C45" s="221"/>
      <c r="D45" s="221"/>
      <c r="E45" s="222"/>
      <c r="F45" s="223"/>
      <c r="G45" s="224"/>
      <c r="H45" s="142"/>
      <c r="I45" s="349"/>
      <c r="J45" s="93" t="str">
        <f t="shared" si="6"/>
        <v/>
      </c>
      <c r="K45" s="271" t="str">
        <f t="shared" si="2"/>
        <v/>
      </c>
      <c r="L45" s="93" t="str">
        <f t="shared" si="3"/>
        <v/>
      </c>
      <c r="M45" s="143">
        <f t="shared" si="7"/>
        <v>0</v>
      </c>
      <c r="N45" s="143">
        <f t="shared" si="8"/>
        <v>0</v>
      </c>
      <c r="O45" s="144">
        <f t="shared" si="5"/>
        <v>0</v>
      </c>
      <c r="P45" s="6"/>
    </row>
    <row r="46" spans="1:16" x14ac:dyDescent="0.2">
      <c r="A46" s="1"/>
      <c r="B46" s="220"/>
      <c r="C46" s="221"/>
      <c r="D46" s="221"/>
      <c r="E46" s="222"/>
      <c r="F46" s="223"/>
      <c r="G46" s="224"/>
      <c r="H46" s="142"/>
      <c r="I46" s="349"/>
      <c r="J46" s="93" t="str">
        <f t="shared" si="6"/>
        <v/>
      </c>
      <c r="K46" s="271" t="str">
        <f t="shared" si="2"/>
        <v/>
      </c>
      <c r="L46" s="93" t="str">
        <f t="shared" si="3"/>
        <v/>
      </c>
      <c r="M46" s="143">
        <f t="shared" si="7"/>
        <v>0</v>
      </c>
      <c r="N46" s="143">
        <f t="shared" si="8"/>
        <v>0</v>
      </c>
      <c r="O46" s="144">
        <f t="shared" si="5"/>
        <v>0</v>
      </c>
      <c r="P46" s="6"/>
    </row>
    <row r="47" spans="1:16" x14ac:dyDescent="0.2">
      <c r="A47" s="1"/>
      <c r="B47" s="220"/>
      <c r="C47" s="221"/>
      <c r="D47" s="221"/>
      <c r="E47" s="222"/>
      <c r="F47" s="223"/>
      <c r="G47" s="224"/>
      <c r="H47" s="142"/>
      <c r="I47" s="349"/>
      <c r="J47" s="93" t="str">
        <f t="shared" si="6"/>
        <v/>
      </c>
      <c r="K47" s="271" t="str">
        <f t="shared" si="2"/>
        <v/>
      </c>
      <c r="L47" s="93" t="str">
        <f t="shared" si="3"/>
        <v/>
      </c>
      <c r="M47" s="143">
        <f t="shared" si="7"/>
        <v>0</v>
      </c>
      <c r="N47" s="143">
        <f t="shared" si="8"/>
        <v>0</v>
      </c>
      <c r="O47" s="144">
        <f t="shared" si="5"/>
        <v>0</v>
      </c>
      <c r="P47" s="6"/>
    </row>
    <row r="48" spans="1:16" x14ac:dyDescent="0.2">
      <c r="A48" s="1"/>
      <c r="B48" s="220"/>
      <c r="C48" s="221"/>
      <c r="D48" s="221"/>
      <c r="E48" s="222"/>
      <c r="F48" s="223"/>
      <c r="G48" s="224"/>
      <c r="H48" s="142"/>
      <c r="I48" s="349"/>
      <c r="J48" s="93" t="str">
        <f t="shared" si="6"/>
        <v/>
      </c>
      <c r="K48" s="271" t="str">
        <f t="shared" si="2"/>
        <v/>
      </c>
      <c r="L48" s="93" t="str">
        <f t="shared" si="3"/>
        <v/>
      </c>
      <c r="M48" s="143">
        <f t="shared" si="7"/>
        <v>0</v>
      </c>
      <c r="N48" s="143">
        <f t="shared" si="8"/>
        <v>0</v>
      </c>
      <c r="O48" s="144">
        <f t="shared" si="5"/>
        <v>0</v>
      </c>
      <c r="P48" s="6"/>
    </row>
    <row r="49" spans="1:16" x14ac:dyDescent="0.2">
      <c r="A49" s="1"/>
      <c r="B49" s="220"/>
      <c r="C49" s="221"/>
      <c r="D49" s="221"/>
      <c r="E49" s="222"/>
      <c r="F49" s="223"/>
      <c r="G49" s="224"/>
      <c r="H49" s="142"/>
      <c r="I49" s="349"/>
      <c r="J49" s="93" t="str">
        <f t="shared" si="6"/>
        <v/>
      </c>
      <c r="K49" s="271" t="str">
        <f t="shared" si="2"/>
        <v/>
      </c>
      <c r="L49" s="93" t="str">
        <f t="shared" si="3"/>
        <v/>
      </c>
      <c r="M49" s="143">
        <f t="shared" si="7"/>
        <v>0</v>
      </c>
      <c r="N49" s="143">
        <f t="shared" si="8"/>
        <v>0</v>
      </c>
      <c r="O49" s="144">
        <f t="shared" si="5"/>
        <v>0</v>
      </c>
      <c r="P49" s="6"/>
    </row>
    <row r="50" spans="1:16" x14ac:dyDescent="0.2">
      <c r="A50" s="1"/>
      <c r="B50" s="220"/>
      <c r="C50" s="221"/>
      <c r="D50" s="221"/>
      <c r="E50" s="222"/>
      <c r="F50" s="223"/>
      <c r="G50" s="224"/>
      <c r="H50" s="142"/>
      <c r="I50" s="349"/>
      <c r="J50" s="93" t="str">
        <f t="shared" si="6"/>
        <v/>
      </c>
      <c r="K50" s="271" t="str">
        <f t="shared" si="2"/>
        <v/>
      </c>
      <c r="L50" s="93" t="str">
        <f t="shared" si="3"/>
        <v/>
      </c>
      <c r="M50" s="143">
        <f t="shared" si="7"/>
        <v>0</v>
      </c>
      <c r="N50" s="143">
        <f t="shared" si="8"/>
        <v>0</v>
      </c>
      <c r="O50" s="144">
        <f t="shared" si="5"/>
        <v>0</v>
      </c>
      <c r="P50" s="6"/>
    </row>
    <row r="51" spans="1:16" x14ac:dyDescent="0.2">
      <c r="A51" s="1"/>
      <c r="B51" s="220"/>
      <c r="C51" s="221"/>
      <c r="D51" s="221"/>
      <c r="E51" s="222"/>
      <c r="F51" s="223"/>
      <c r="G51" s="224"/>
      <c r="H51" s="142"/>
      <c r="I51" s="349"/>
      <c r="J51" s="93" t="str">
        <f t="shared" si="6"/>
        <v/>
      </c>
      <c r="K51" s="271" t="str">
        <f t="shared" si="2"/>
        <v/>
      </c>
      <c r="L51" s="93" t="str">
        <f t="shared" si="3"/>
        <v/>
      </c>
      <c r="M51" s="143">
        <f t="shared" si="7"/>
        <v>0</v>
      </c>
      <c r="N51" s="143">
        <f t="shared" si="8"/>
        <v>0</v>
      </c>
      <c r="O51" s="144">
        <f t="shared" si="5"/>
        <v>0</v>
      </c>
      <c r="P51" s="6"/>
    </row>
    <row r="52" spans="1:16" x14ac:dyDescent="0.2">
      <c r="A52" s="1"/>
      <c r="B52" s="220"/>
      <c r="C52" s="221"/>
      <c r="D52" s="221"/>
      <c r="E52" s="222"/>
      <c r="F52" s="223"/>
      <c r="G52" s="224"/>
      <c r="H52" s="142"/>
      <c r="I52" s="349"/>
      <c r="J52" s="93" t="str">
        <f t="shared" si="6"/>
        <v/>
      </c>
      <c r="K52" s="271" t="str">
        <f t="shared" si="2"/>
        <v/>
      </c>
      <c r="L52" s="93" t="str">
        <f t="shared" si="3"/>
        <v/>
      </c>
      <c r="M52" s="143">
        <f t="shared" si="7"/>
        <v>0</v>
      </c>
      <c r="N52" s="143">
        <f t="shared" si="8"/>
        <v>0</v>
      </c>
      <c r="O52" s="144">
        <f t="shared" si="5"/>
        <v>0</v>
      </c>
      <c r="P52" s="6"/>
    </row>
    <row r="53" spans="1:16" x14ac:dyDescent="0.2">
      <c r="A53" s="1"/>
      <c r="B53" s="220"/>
      <c r="C53" s="221"/>
      <c r="D53" s="221"/>
      <c r="E53" s="222"/>
      <c r="F53" s="223"/>
      <c r="G53" s="224"/>
      <c r="H53" s="142"/>
      <c r="I53" s="349"/>
      <c r="J53" s="93" t="str">
        <f t="shared" si="6"/>
        <v/>
      </c>
      <c r="K53" s="271" t="str">
        <f t="shared" si="2"/>
        <v/>
      </c>
      <c r="L53" s="93" t="str">
        <f t="shared" si="3"/>
        <v/>
      </c>
      <c r="M53" s="143">
        <f t="shared" si="7"/>
        <v>0</v>
      </c>
      <c r="N53" s="143">
        <f t="shared" si="8"/>
        <v>0</v>
      </c>
      <c r="O53" s="144">
        <f t="shared" si="5"/>
        <v>0</v>
      </c>
      <c r="P53" s="6"/>
    </row>
    <row r="54" spans="1:16" x14ac:dyDescent="0.2">
      <c r="A54" s="1"/>
      <c r="B54" s="220"/>
      <c r="C54" s="221"/>
      <c r="D54" s="221"/>
      <c r="E54" s="222"/>
      <c r="F54" s="223"/>
      <c r="G54" s="224"/>
      <c r="H54" s="142"/>
      <c r="I54" s="349"/>
      <c r="J54" s="93" t="str">
        <f t="shared" si="6"/>
        <v/>
      </c>
      <c r="K54" s="271" t="str">
        <f t="shared" si="2"/>
        <v/>
      </c>
      <c r="L54" s="93" t="str">
        <f t="shared" si="3"/>
        <v/>
      </c>
      <c r="M54" s="143">
        <f t="shared" si="7"/>
        <v>0</v>
      </c>
      <c r="N54" s="143">
        <f t="shared" si="8"/>
        <v>0</v>
      </c>
      <c r="O54" s="144">
        <f t="shared" si="5"/>
        <v>0</v>
      </c>
      <c r="P54" s="6"/>
    </row>
    <row r="55" spans="1:16" x14ac:dyDescent="0.2">
      <c r="A55" s="1"/>
      <c r="B55" s="220"/>
      <c r="C55" s="221"/>
      <c r="D55" s="221"/>
      <c r="E55" s="222"/>
      <c r="F55" s="223"/>
      <c r="G55" s="224"/>
      <c r="H55" s="142"/>
      <c r="I55" s="349"/>
      <c r="J55" s="93" t="str">
        <f t="shared" si="6"/>
        <v/>
      </c>
      <c r="K55" s="271" t="str">
        <f t="shared" si="2"/>
        <v/>
      </c>
      <c r="L55" s="93" t="str">
        <f t="shared" si="3"/>
        <v/>
      </c>
      <c r="M55" s="143">
        <f t="shared" si="7"/>
        <v>0</v>
      </c>
      <c r="N55" s="143">
        <f t="shared" si="8"/>
        <v>0</v>
      </c>
      <c r="O55" s="144">
        <f t="shared" si="5"/>
        <v>0</v>
      </c>
      <c r="P55" s="6"/>
    </row>
    <row r="56" spans="1:16" x14ac:dyDescent="0.2">
      <c r="A56" s="1"/>
      <c r="B56" s="220"/>
      <c r="C56" s="221"/>
      <c r="D56" s="221"/>
      <c r="E56" s="222"/>
      <c r="F56" s="223"/>
      <c r="G56" s="224"/>
      <c r="H56" s="142"/>
      <c r="I56" s="349"/>
      <c r="J56" s="93" t="str">
        <f t="shared" si="6"/>
        <v/>
      </c>
      <c r="K56" s="271" t="str">
        <f t="shared" si="2"/>
        <v/>
      </c>
      <c r="L56" s="93" t="str">
        <f t="shared" si="3"/>
        <v/>
      </c>
      <c r="M56" s="143">
        <f t="shared" si="7"/>
        <v>0</v>
      </c>
      <c r="N56" s="143">
        <f t="shared" si="8"/>
        <v>0</v>
      </c>
      <c r="O56" s="144">
        <f t="shared" si="5"/>
        <v>0</v>
      </c>
      <c r="P56" s="6"/>
    </row>
    <row r="57" spans="1:16" x14ac:dyDescent="0.2">
      <c r="A57" s="1"/>
      <c r="B57" s="220"/>
      <c r="C57" s="221"/>
      <c r="D57" s="221"/>
      <c r="E57" s="222"/>
      <c r="F57" s="223"/>
      <c r="G57" s="224"/>
      <c r="H57" s="142"/>
      <c r="I57" s="349"/>
      <c r="J57" s="93" t="str">
        <f t="shared" si="6"/>
        <v/>
      </c>
      <c r="K57" s="271" t="str">
        <f t="shared" si="2"/>
        <v/>
      </c>
      <c r="L57" s="93" t="str">
        <f t="shared" si="3"/>
        <v/>
      </c>
      <c r="M57" s="143">
        <f t="shared" si="7"/>
        <v>0</v>
      </c>
      <c r="N57" s="143">
        <f t="shared" si="8"/>
        <v>0</v>
      </c>
      <c r="O57" s="144">
        <f t="shared" si="5"/>
        <v>0</v>
      </c>
      <c r="P57" s="6"/>
    </row>
    <row r="58" spans="1:16" x14ac:dyDescent="0.2">
      <c r="A58" s="1"/>
      <c r="B58" s="220"/>
      <c r="C58" s="221"/>
      <c r="D58" s="221"/>
      <c r="E58" s="222"/>
      <c r="F58" s="223"/>
      <c r="G58" s="224"/>
      <c r="H58" s="142"/>
      <c r="I58" s="349"/>
      <c r="J58" s="93" t="str">
        <f t="shared" si="6"/>
        <v/>
      </c>
      <c r="K58" s="271" t="str">
        <f t="shared" si="2"/>
        <v/>
      </c>
      <c r="L58" s="93" t="str">
        <f t="shared" si="3"/>
        <v/>
      </c>
      <c r="M58" s="143">
        <f t="shared" si="7"/>
        <v>0</v>
      </c>
      <c r="N58" s="143">
        <f t="shared" si="8"/>
        <v>0</v>
      </c>
      <c r="O58" s="144">
        <f t="shared" si="5"/>
        <v>0</v>
      </c>
      <c r="P58" s="6"/>
    </row>
    <row r="59" spans="1:16" x14ac:dyDescent="0.2">
      <c r="A59" s="1"/>
      <c r="B59" s="220"/>
      <c r="C59" s="221"/>
      <c r="D59" s="221"/>
      <c r="E59" s="222"/>
      <c r="F59" s="223"/>
      <c r="G59" s="224"/>
      <c r="H59" s="142"/>
      <c r="I59" s="349"/>
      <c r="J59" s="93" t="str">
        <f t="shared" si="6"/>
        <v/>
      </c>
      <c r="K59" s="271" t="str">
        <f t="shared" ref="K59:K97" si="9">IF(H59="","",(IF(H59&gt;(D59*(F59/100)),H59,(D59*(F59/100)))))</f>
        <v/>
      </c>
      <c r="L59" s="93" t="str">
        <f t="shared" ref="L59:L97" si="10">IF(G59="","",(G59+(D59*(F59/100))))</f>
        <v/>
      </c>
      <c r="M59" s="143">
        <f t="shared" si="7"/>
        <v>0</v>
      </c>
      <c r="N59" s="143">
        <f t="shared" si="8"/>
        <v>0</v>
      </c>
      <c r="O59" s="144">
        <f t="shared" si="5"/>
        <v>0</v>
      </c>
      <c r="P59" s="6"/>
    </row>
    <row r="60" spans="1:16" x14ac:dyDescent="0.2">
      <c r="A60" s="1"/>
      <c r="B60" s="220"/>
      <c r="C60" s="221"/>
      <c r="D60" s="221"/>
      <c r="E60" s="222"/>
      <c r="F60" s="223"/>
      <c r="G60" s="224"/>
      <c r="H60" s="142"/>
      <c r="I60" s="349"/>
      <c r="J60" s="93" t="str">
        <f t="shared" si="6"/>
        <v/>
      </c>
      <c r="K60" s="271" t="str">
        <f t="shared" si="9"/>
        <v/>
      </c>
      <c r="L60" s="93" t="str">
        <f t="shared" si="10"/>
        <v/>
      </c>
      <c r="M60" s="143">
        <f t="shared" si="7"/>
        <v>0</v>
      </c>
      <c r="N60" s="143">
        <f t="shared" si="8"/>
        <v>0</v>
      </c>
      <c r="O60" s="144">
        <f t="shared" si="5"/>
        <v>0</v>
      </c>
      <c r="P60" s="6"/>
    </row>
    <row r="61" spans="1:16" x14ac:dyDescent="0.2">
      <c r="A61" s="1"/>
      <c r="B61" s="220"/>
      <c r="C61" s="221"/>
      <c r="D61" s="221"/>
      <c r="E61" s="222"/>
      <c r="F61" s="223"/>
      <c r="G61" s="224"/>
      <c r="H61" s="142"/>
      <c r="I61" s="349"/>
      <c r="J61" s="93" t="str">
        <f t="shared" si="6"/>
        <v/>
      </c>
      <c r="K61" s="271" t="str">
        <f t="shared" si="9"/>
        <v/>
      </c>
      <c r="L61" s="93" t="str">
        <f t="shared" si="10"/>
        <v/>
      </c>
      <c r="M61" s="143">
        <f t="shared" si="7"/>
        <v>0</v>
      </c>
      <c r="N61" s="143">
        <f t="shared" si="8"/>
        <v>0</v>
      </c>
      <c r="O61" s="144">
        <f t="shared" si="5"/>
        <v>0</v>
      </c>
      <c r="P61" s="6"/>
    </row>
    <row r="62" spans="1:16" x14ac:dyDescent="0.2">
      <c r="A62" s="1"/>
      <c r="B62" s="220"/>
      <c r="C62" s="221"/>
      <c r="D62" s="221"/>
      <c r="E62" s="222"/>
      <c r="F62" s="223"/>
      <c r="G62" s="224"/>
      <c r="H62" s="142"/>
      <c r="I62" s="349"/>
      <c r="J62" s="93" t="str">
        <f t="shared" si="6"/>
        <v/>
      </c>
      <c r="K62" s="271" t="str">
        <f t="shared" si="9"/>
        <v/>
      </c>
      <c r="L62" s="93" t="str">
        <f t="shared" si="10"/>
        <v/>
      </c>
      <c r="M62" s="143">
        <f t="shared" si="7"/>
        <v>0</v>
      </c>
      <c r="N62" s="143">
        <f t="shared" si="8"/>
        <v>0</v>
      </c>
      <c r="O62" s="144">
        <f t="shared" ref="O62:O100" si="11">IF(M62="","",SUM(M62,-N62))</f>
        <v>0</v>
      </c>
      <c r="P62" s="6"/>
    </row>
    <row r="63" spans="1:16" x14ac:dyDescent="0.2">
      <c r="A63" s="1"/>
      <c r="B63" s="220"/>
      <c r="C63" s="221"/>
      <c r="D63" s="221"/>
      <c r="E63" s="222"/>
      <c r="F63" s="223"/>
      <c r="G63" s="224"/>
      <c r="H63" s="142"/>
      <c r="I63" s="349"/>
      <c r="J63" s="93" t="str">
        <f t="shared" ref="J63:J101" si="12">IF(G63="","",(G63+(C63*(F63/100))))</f>
        <v/>
      </c>
      <c r="K63" s="271" t="str">
        <f t="shared" si="9"/>
        <v/>
      </c>
      <c r="L63" s="93" t="str">
        <f t="shared" si="10"/>
        <v/>
      </c>
      <c r="M63" s="143">
        <f t="shared" si="7"/>
        <v>0</v>
      </c>
      <c r="N63" s="143">
        <f t="shared" si="8"/>
        <v>0</v>
      </c>
      <c r="O63" s="144">
        <f t="shared" si="11"/>
        <v>0</v>
      </c>
      <c r="P63" s="6"/>
    </row>
    <row r="64" spans="1:16" x14ac:dyDescent="0.2">
      <c r="A64" s="1"/>
      <c r="B64" s="220"/>
      <c r="C64" s="221"/>
      <c r="D64" s="221"/>
      <c r="E64" s="222"/>
      <c r="F64" s="223"/>
      <c r="G64" s="224"/>
      <c r="H64" s="142"/>
      <c r="I64" s="349"/>
      <c r="J64" s="93" t="str">
        <f t="shared" si="12"/>
        <v/>
      </c>
      <c r="K64" s="271" t="str">
        <f t="shared" si="9"/>
        <v/>
      </c>
      <c r="L64" s="93" t="str">
        <f t="shared" si="10"/>
        <v/>
      </c>
      <c r="M64" s="143">
        <f t="shared" si="7"/>
        <v>0</v>
      </c>
      <c r="N64" s="143">
        <f t="shared" si="8"/>
        <v>0</v>
      </c>
      <c r="O64" s="144">
        <f t="shared" si="11"/>
        <v>0</v>
      </c>
      <c r="P64" s="6"/>
    </row>
    <row r="65" spans="1:16" x14ac:dyDescent="0.2">
      <c r="A65" s="1"/>
      <c r="B65" s="220"/>
      <c r="C65" s="221"/>
      <c r="D65" s="221"/>
      <c r="E65" s="222"/>
      <c r="F65" s="223"/>
      <c r="G65" s="224"/>
      <c r="H65" s="142"/>
      <c r="I65" s="349"/>
      <c r="J65" s="93" t="str">
        <f t="shared" si="12"/>
        <v/>
      </c>
      <c r="K65" s="271" t="str">
        <f t="shared" si="9"/>
        <v/>
      </c>
      <c r="L65" s="93" t="str">
        <f t="shared" si="10"/>
        <v/>
      </c>
      <c r="M65" s="143">
        <f t="shared" si="7"/>
        <v>0</v>
      </c>
      <c r="N65" s="143">
        <f t="shared" si="8"/>
        <v>0</v>
      </c>
      <c r="O65" s="144">
        <f t="shared" si="11"/>
        <v>0</v>
      </c>
      <c r="P65" s="6"/>
    </row>
    <row r="66" spans="1:16" x14ac:dyDescent="0.2">
      <c r="A66" s="1"/>
      <c r="B66" s="220"/>
      <c r="C66" s="221"/>
      <c r="D66" s="221"/>
      <c r="E66" s="222"/>
      <c r="F66" s="223"/>
      <c r="G66" s="224"/>
      <c r="H66" s="142"/>
      <c r="I66" s="349"/>
      <c r="J66" s="93" t="str">
        <f t="shared" si="12"/>
        <v/>
      </c>
      <c r="K66" s="271" t="str">
        <f t="shared" si="9"/>
        <v/>
      </c>
      <c r="L66" s="93" t="str">
        <f t="shared" si="10"/>
        <v/>
      </c>
      <c r="M66" s="143">
        <f t="shared" si="7"/>
        <v>0</v>
      </c>
      <c r="N66" s="143">
        <f t="shared" si="8"/>
        <v>0</v>
      </c>
      <c r="O66" s="144">
        <f t="shared" si="11"/>
        <v>0</v>
      </c>
      <c r="P66" s="6"/>
    </row>
    <row r="67" spans="1:16" x14ac:dyDescent="0.2">
      <c r="A67" s="1"/>
      <c r="B67" s="220"/>
      <c r="C67" s="221"/>
      <c r="D67" s="221"/>
      <c r="E67" s="222"/>
      <c r="F67" s="223"/>
      <c r="G67" s="224"/>
      <c r="H67" s="142"/>
      <c r="I67" s="349"/>
      <c r="J67" s="93" t="str">
        <f t="shared" si="12"/>
        <v/>
      </c>
      <c r="K67" s="271" t="str">
        <f t="shared" si="9"/>
        <v/>
      </c>
      <c r="L67" s="93" t="str">
        <f t="shared" si="10"/>
        <v/>
      </c>
      <c r="M67" s="143">
        <f t="shared" si="7"/>
        <v>0</v>
      </c>
      <c r="N67" s="143">
        <f t="shared" si="8"/>
        <v>0</v>
      </c>
      <c r="O67" s="144">
        <f t="shared" si="11"/>
        <v>0</v>
      </c>
      <c r="P67" s="6"/>
    </row>
    <row r="68" spans="1:16" x14ac:dyDescent="0.2">
      <c r="A68" s="1"/>
      <c r="B68" s="220"/>
      <c r="C68" s="221"/>
      <c r="D68" s="221"/>
      <c r="E68" s="222"/>
      <c r="F68" s="223"/>
      <c r="G68" s="224"/>
      <c r="H68" s="142"/>
      <c r="I68" s="349"/>
      <c r="J68" s="93" t="str">
        <f t="shared" si="12"/>
        <v/>
      </c>
      <c r="K68" s="271" t="str">
        <f t="shared" si="9"/>
        <v/>
      </c>
      <c r="L68" s="93" t="str">
        <f t="shared" si="10"/>
        <v/>
      </c>
      <c r="M68" s="143">
        <f t="shared" si="7"/>
        <v>0</v>
      </c>
      <c r="N68" s="143">
        <f t="shared" si="8"/>
        <v>0</v>
      </c>
      <c r="O68" s="144">
        <f t="shared" si="11"/>
        <v>0</v>
      </c>
      <c r="P68" s="6"/>
    </row>
    <row r="69" spans="1:16" x14ac:dyDescent="0.2">
      <c r="A69" s="1"/>
      <c r="B69" s="220"/>
      <c r="C69" s="221"/>
      <c r="D69" s="221"/>
      <c r="E69" s="222"/>
      <c r="F69" s="223"/>
      <c r="G69" s="224"/>
      <c r="H69" s="142"/>
      <c r="I69" s="349"/>
      <c r="J69" s="93" t="str">
        <f t="shared" si="12"/>
        <v/>
      </c>
      <c r="K69" s="271" t="str">
        <f t="shared" si="9"/>
        <v/>
      </c>
      <c r="L69" s="93" t="str">
        <f t="shared" si="10"/>
        <v/>
      </c>
      <c r="M69" s="143">
        <f t="shared" si="7"/>
        <v>0</v>
      </c>
      <c r="N69" s="143">
        <f t="shared" si="8"/>
        <v>0</v>
      </c>
      <c r="O69" s="144">
        <f t="shared" si="11"/>
        <v>0</v>
      </c>
      <c r="P69" s="6"/>
    </row>
    <row r="70" spans="1:16" x14ac:dyDescent="0.2">
      <c r="A70" s="1"/>
      <c r="B70" s="220"/>
      <c r="C70" s="221"/>
      <c r="D70" s="221"/>
      <c r="E70" s="222"/>
      <c r="F70" s="223"/>
      <c r="G70" s="224"/>
      <c r="H70" s="142"/>
      <c r="I70" s="349"/>
      <c r="J70" s="93" t="str">
        <f t="shared" si="12"/>
        <v/>
      </c>
      <c r="K70" s="271" t="str">
        <f t="shared" si="9"/>
        <v/>
      </c>
      <c r="L70" s="93" t="str">
        <f t="shared" si="10"/>
        <v/>
      </c>
      <c r="M70" s="143">
        <f t="shared" si="7"/>
        <v>0</v>
      </c>
      <c r="N70" s="143">
        <f t="shared" si="8"/>
        <v>0</v>
      </c>
      <c r="O70" s="144">
        <f t="shared" si="11"/>
        <v>0</v>
      </c>
      <c r="P70" s="6"/>
    </row>
    <row r="71" spans="1:16" x14ac:dyDescent="0.2">
      <c r="A71" s="1"/>
      <c r="B71" s="220"/>
      <c r="C71" s="221"/>
      <c r="D71" s="221"/>
      <c r="E71" s="222"/>
      <c r="F71" s="223"/>
      <c r="G71" s="224"/>
      <c r="H71" s="142"/>
      <c r="I71" s="349"/>
      <c r="J71" s="93" t="str">
        <f t="shared" si="12"/>
        <v/>
      </c>
      <c r="K71" s="271" t="str">
        <f t="shared" si="9"/>
        <v/>
      </c>
      <c r="L71" s="93" t="str">
        <f t="shared" si="10"/>
        <v/>
      </c>
      <c r="M71" s="143">
        <f t="shared" si="7"/>
        <v>0</v>
      </c>
      <c r="N71" s="143">
        <f t="shared" si="8"/>
        <v>0</v>
      </c>
      <c r="O71" s="144">
        <f t="shared" si="11"/>
        <v>0</v>
      </c>
      <c r="P71" s="6"/>
    </row>
    <row r="72" spans="1:16" x14ac:dyDescent="0.2">
      <c r="A72" s="1"/>
      <c r="B72" s="220"/>
      <c r="C72" s="221"/>
      <c r="D72" s="221"/>
      <c r="E72" s="222"/>
      <c r="F72" s="223"/>
      <c r="G72" s="224"/>
      <c r="H72" s="142"/>
      <c r="I72" s="349"/>
      <c r="J72" s="93" t="str">
        <f t="shared" si="12"/>
        <v/>
      </c>
      <c r="K72" s="271" t="str">
        <f t="shared" si="9"/>
        <v/>
      </c>
      <c r="L72" s="93" t="str">
        <f t="shared" si="10"/>
        <v/>
      </c>
      <c r="M72" s="143">
        <f t="shared" si="7"/>
        <v>0</v>
      </c>
      <c r="N72" s="143">
        <f t="shared" si="8"/>
        <v>0</v>
      </c>
      <c r="O72" s="144">
        <f t="shared" si="11"/>
        <v>0</v>
      </c>
      <c r="P72" s="6"/>
    </row>
    <row r="73" spans="1:16" x14ac:dyDescent="0.2">
      <c r="A73" s="1"/>
      <c r="B73" s="220"/>
      <c r="C73" s="221"/>
      <c r="D73" s="221"/>
      <c r="E73" s="222"/>
      <c r="F73" s="223"/>
      <c r="G73" s="224"/>
      <c r="H73" s="142"/>
      <c r="I73" s="349"/>
      <c r="J73" s="93" t="str">
        <f t="shared" si="12"/>
        <v/>
      </c>
      <c r="K73" s="271" t="str">
        <f t="shared" si="9"/>
        <v/>
      </c>
      <c r="L73" s="93" t="str">
        <f t="shared" si="10"/>
        <v/>
      </c>
      <c r="M73" s="143">
        <f t="shared" si="7"/>
        <v>0</v>
      </c>
      <c r="N73" s="143">
        <f t="shared" si="8"/>
        <v>0</v>
      </c>
      <c r="O73" s="144">
        <f t="shared" si="11"/>
        <v>0</v>
      </c>
      <c r="P73" s="6"/>
    </row>
    <row r="74" spans="1:16" x14ac:dyDescent="0.2">
      <c r="A74" s="1"/>
      <c r="B74" s="220"/>
      <c r="C74" s="221"/>
      <c r="D74" s="221"/>
      <c r="E74" s="222"/>
      <c r="F74" s="223"/>
      <c r="G74" s="224"/>
      <c r="H74" s="142"/>
      <c r="I74" s="349"/>
      <c r="J74" s="93" t="str">
        <f t="shared" si="12"/>
        <v/>
      </c>
      <c r="K74" s="271" t="str">
        <f t="shared" si="9"/>
        <v/>
      </c>
      <c r="L74" s="93" t="str">
        <f t="shared" si="10"/>
        <v/>
      </c>
      <c r="M74" s="143">
        <f t="shared" si="7"/>
        <v>0</v>
      </c>
      <c r="N74" s="143">
        <f t="shared" si="8"/>
        <v>0</v>
      </c>
      <c r="O74" s="144">
        <f t="shared" si="11"/>
        <v>0</v>
      </c>
      <c r="P74" s="6"/>
    </row>
    <row r="75" spans="1:16" x14ac:dyDescent="0.2">
      <c r="A75" s="1"/>
      <c r="B75" s="220"/>
      <c r="C75" s="221"/>
      <c r="D75" s="221"/>
      <c r="E75" s="222"/>
      <c r="F75" s="223"/>
      <c r="G75" s="224"/>
      <c r="H75" s="142"/>
      <c r="I75" s="349"/>
      <c r="J75" s="93" t="str">
        <f t="shared" si="12"/>
        <v/>
      </c>
      <c r="K75" s="271" t="str">
        <f t="shared" si="9"/>
        <v/>
      </c>
      <c r="L75" s="93" t="str">
        <f t="shared" si="10"/>
        <v/>
      </c>
      <c r="M75" s="143">
        <f t="shared" si="7"/>
        <v>0</v>
      </c>
      <c r="N75" s="143">
        <f t="shared" si="8"/>
        <v>0</v>
      </c>
      <c r="O75" s="144">
        <f t="shared" si="11"/>
        <v>0</v>
      </c>
      <c r="P75" s="6"/>
    </row>
    <row r="76" spans="1:16" x14ac:dyDescent="0.2">
      <c r="A76" s="1"/>
      <c r="B76" s="220"/>
      <c r="C76" s="221"/>
      <c r="D76" s="221"/>
      <c r="E76" s="222"/>
      <c r="F76" s="223"/>
      <c r="G76" s="224"/>
      <c r="H76" s="142"/>
      <c r="I76" s="349"/>
      <c r="J76" s="93" t="str">
        <f t="shared" si="12"/>
        <v/>
      </c>
      <c r="K76" s="271" t="str">
        <f t="shared" si="9"/>
        <v/>
      </c>
      <c r="L76" s="93" t="str">
        <f t="shared" si="10"/>
        <v/>
      </c>
      <c r="M76" s="143">
        <f t="shared" ref="M76:M107" si="13">IF(AND(I76="",J76&lt;&gt;""),J76,IF(AND(J76="",I76&lt;&gt;""),I76,(F76/100)*C76))</f>
        <v>0</v>
      </c>
      <c r="N76" s="143">
        <f t="shared" ref="N76:N107" si="14">IF(AND(K76="",L76&lt;&gt;""),L76,IF(AND(L76="",K76&lt;&gt;""),K76,(F76/100)*D76))</f>
        <v>0</v>
      </c>
      <c r="O76" s="144">
        <f t="shared" si="11"/>
        <v>0</v>
      </c>
      <c r="P76" s="6"/>
    </row>
    <row r="77" spans="1:16" x14ac:dyDescent="0.2">
      <c r="A77" s="1"/>
      <c r="B77" s="220"/>
      <c r="C77" s="221"/>
      <c r="D77" s="221"/>
      <c r="E77" s="222"/>
      <c r="F77" s="223"/>
      <c r="G77" s="224"/>
      <c r="H77" s="142"/>
      <c r="I77" s="349"/>
      <c r="J77" s="93" t="str">
        <f t="shared" si="12"/>
        <v/>
      </c>
      <c r="K77" s="271" t="str">
        <f t="shared" si="9"/>
        <v/>
      </c>
      <c r="L77" s="93" t="str">
        <f t="shared" si="10"/>
        <v/>
      </c>
      <c r="M77" s="143">
        <f t="shared" si="13"/>
        <v>0</v>
      </c>
      <c r="N77" s="143">
        <f t="shared" si="14"/>
        <v>0</v>
      </c>
      <c r="O77" s="144">
        <f t="shared" si="11"/>
        <v>0</v>
      </c>
      <c r="P77" s="6"/>
    </row>
    <row r="78" spans="1:16" x14ac:dyDescent="0.2">
      <c r="A78" s="1"/>
      <c r="B78" s="220"/>
      <c r="C78" s="221"/>
      <c r="D78" s="221"/>
      <c r="E78" s="222"/>
      <c r="F78" s="223"/>
      <c r="G78" s="224"/>
      <c r="H78" s="142"/>
      <c r="I78" s="349"/>
      <c r="J78" s="93" t="str">
        <f t="shared" si="12"/>
        <v/>
      </c>
      <c r="K78" s="271" t="str">
        <f t="shared" si="9"/>
        <v/>
      </c>
      <c r="L78" s="93" t="str">
        <f t="shared" si="10"/>
        <v/>
      </c>
      <c r="M78" s="143">
        <f t="shared" si="13"/>
        <v>0</v>
      </c>
      <c r="N78" s="143">
        <f t="shared" si="14"/>
        <v>0</v>
      </c>
      <c r="O78" s="144">
        <f t="shared" si="11"/>
        <v>0</v>
      </c>
      <c r="P78" s="6"/>
    </row>
    <row r="79" spans="1:16" x14ac:dyDescent="0.2">
      <c r="A79" s="1"/>
      <c r="B79" s="220"/>
      <c r="C79" s="221"/>
      <c r="D79" s="221"/>
      <c r="E79" s="222"/>
      <c r="F79" s="223"/>
      <c r="G79" s="224"/>
      <c r="H79" s="142"/>
      <c r="I79" s="349"/>
      <c r="J79" s="93" t="str">
        <f t="shared" si="12"/>
        <v/>
      </c>
      <c r="K79" s="271" t="str">
        <f t="shared" si="9"/>
        <v/>
      </c>
      <c r="L79" s="93" t="str">
        <f t="shared" si="10"/>
        <v/>
      </c>
      <c r="M79" s="143">
        <f t="shared" si="13"/>
        <v>0</v>
      </c>
      <c r="N79" s="143">
        <f t="shared" si="14"/>
        <v>0</v>
      </c>
      <c r="O79" s="144">
        <f t="shared" si="11"/>
        <v>0</v>
      </c>
      <c r="P79" s="6"/>
    </row>
    <row r="80" spans="1:16" x14ac:dyDescent="0.2">
      <c r="A80" s="1"/>
      <c r="B80" s="220"/>
      <c r="C80" s="221"/>
      <c r="D80" s="221"/>
      <c r="E80" s="222"/>
      <c r="F80" s="223"/>
      <c r="G80" s="224"/>
      <c r="H80" s="142"/>
      <c r="I80" s="349"/>
      <c r="J80" s="93" t="str">
        <f t="shared" si="12"/>
        <v/>
      </c>
      <c r="K80" s="271" t="str">
        <f t="shared" si="9"/>
        <v/>
      </c>
      <c r="L80" s="93" t="str">
        <f t="shared" si="10"/>
        <v/>
      </c>
      <c r="M80" s="143">
        <f t="shared" si="13"/>
        <v>0</v>
      </c>
      <c r="N80" s="143">
        <f t="shared" si="14"/>
        <v>0</v>
      </c>
      <c r="O80" s="144">
        <f t="shared" si="11"/>
        <v>0</v>
      </c>
      <c r="P80" s="6"/>
    </row>
    <row r="81" spans="1:16" x14ac:dyDescent="0.2">
      <c r="A81" s="1"/>
      <c r="B81" s="220"/>
      <c r="C81" s="221"/>
      <c r="D81" s="221"/>
      <c r="E81" s="222"/>
      <c r="F81" s="223"/>
      <c r="G81" s="224"/>
      <c r="H81" s="142"/>
      <c r="I81" s="349"/>
      <c r="J81" s="93" t="str">
        <f t="shared" si="12"/>
        <v/>
      </c>
      <c r="K81" s="271" t="str">
        <f t="shared" si="9"/>
        <v/>
      </c>
      <c r="L81" s="93" t="str">
        <f t="shared" si="10"/>
        <v/>
      </c>
      <c r="M81" s="143">
        <f t="shared" si="13"/>
        <v>0</v>
      </c>
      <c r="N81" s="143">
        <f t="shared" si="14"/>
        <v>0</v>
      </c>
      <c r="O81" s="144">
        <f t="shared" si="11"/>
        <v>0</v>
      </c>
      <c r="P81" s="6"/>
    </row>
    <row r="82" spans="1:16" x14ac:dyDescent="0.2">
      <c r="A82" s="1"/>
      <c r="B82" s="220"/>
      <c r="C82" s="221"/>
      <c r="D82" s="221"/>
      <c r="E82" s="222"/>
      <c r="F82" s="223"/>
      <c r="G82" s="224"/>
      <c r="H82" s="142"/>
      <c r="I82" s="349"/>
      <c r="J82" s="93" t="str">
        <f t="shared" si="12"/>
        <v/>
      </c>
      <c r="K82" s="271" t="str">
        <f t="shared" si="9"/>
        <v/>
      </c>
      <c r="L82" s="93" t="str">
        <f t="shared" si="10"/>
        <v/>
      </c>
      <c r="M82" s="143">
        <f t="shared" si="13"/>
        <v>0</v>
      </c>
      <c r="N82" s="143">
        <f t="shared" si="14"/>
        <v>0</v>
      </c>
      <c r="O82" s="144">
        <f t="shared" si="11"/>
        <v>0</v>
      </c>
      <c r="P82" s="6"/>
    </row>
    <row r="83" spans="1:16" x14ac:dyDescent="0.2">
      <c r="A83" s="1"/>
      <c r="B83" s="220"/>
      <c r="C83" s="221"/>
      <c r="D83" s="221"/>
      <c r="E83" s="222"/>
      <c r="F83" s="223"/>
      <c r="G83" s="224"/>
      <c r="H83" s="142"/>
      <c r="I83" s="349"/>
      <c r="J83" s="93" t="str">
        <f t="shared" si="12"/>
        <v/>
      </c>
      <c r="K83" s="271" t="str">
        <f t="shared" si="9"/>
        <v/>
      </c>
      <c r="L83" s="93" t="str">
        <f t="shared" si="10"/>
        <v/>
      </c>
      <c r="M83" s="143">
        <f t="shared" si="13"/>
        <v>0</v>
      </c>
      <c r="N83" s="143">
        <f t="shared" si="14"/>
        <v>0</v>
      </c>
      <c r="O83" s="144">
        <f t="shared" si="11"/>
        <v>0</v>
      </c>
      <c r="P83" s="6"/>
    </row>
    <row r="84" spans="1:16" x14ac:dyDescent="0.2">
      <c r="A84" s="1"/>
      <c r="B84" s="220"/>
      <c r="C84" s="221"/>
      <c r="D84" s="221"/>
      <c r="E84" s="222"/>
      <c r="F84" s="223"/>
      <c r="G84" s="224"/>
      <c r="H84" s="142"/>
      <c r="I84" s="349"/>
      <c r="J84" s="93" t="str">
        <f t="shared" si="12"/>
        <v/>
      </c>
      <c r="K84" s="271" t="str">
        <f t="shared" si="9"/>
        <v/>
      </c>
      <c r="L84" s="93" t="str">
        <f t="shared" si="10"/>
        <v/>
      </c>
      <c r="M84" s="143">
        <f t="shared" si="13"/>
        <v>0</v>
      </c>
      <c r="N84" s="143">
        <f t="shared" si="14"/>
        <v>0</v>
      </c>
      <c r="O84" s="144">
        <f t="shared" si="11"/>
        <v>0</v>
      </c>
      <c r="P84" s="6"/>
    </row>
    <row r="85" spans="1:16" x14ac:dyDescent="0.2">
      <c r="A85" s="1"/>
      <c r="B85" s="220"/>
      <c r="C85" s="221"/>
      <c r="D85" s="221"/>
      <c r="E85" s="222"/>
      <c r="F85" s="223"/>
      <c r="G85" s="224"/>
      <c r="H85" s="142"/>
      <c r="I85" s="349"/>
      <c r="J85" s="93" t="str">
        <f t="shared" si="12"/>
        <v/>
      </c>
      <c r="K85" s="271" t="str">
        <f t="shared" si="9"/>
        <v/>
      </c>
      <c r="L85" s="93" t="str">
        <f t="shared" si="10"/>
        <v/>
      </c>
      <c r="M85" s="143">
        <f t="shared" si="13"/>
        <v>0</v>
      </c>
      <c r="N85" s="143">
        <f t="shared" si="14"/>
        <v>0</v>
      </c>
      <c r="O85" s="144">
        <f t="shared" si="11"/>
        <v>0</v>
      </c>
      <c r="P85" s="6"/>
    </row>
    <row r="86" spans="1:16" x14ac:dyDescent="0.2">
      <c r="A86" s="1"/>
      <c r="B86" s="220"/>
      <c r="C86" s="221"/>
      <c r="D86" s="221"/>
      <c r="E86" s="222"/>
      <c r="F86" s="223"/>
      <c r="G86" s="224"/>
      <c r="H86" s="142"/>
      <c r="I86" s="349"/>
      <c r="J86" s="93" t="str">
        <f t="shared" si="12"/>
        <v/>
      </c>
      <c r="K86" s="271" t="str">
        <f t="shared" si="9"/>
        <v/>
      </c>
      <c r="L86" s="93" t="str">
        <f t="shared" si="10"/>
        <v/>
      </c>
      <c r="M86" s="143">
        <f t="shared" si="13"/>
        <v>0</v>
      </c>
      <c r="N86" s="143">
        <f t="shared" si="14"/>
        <v>0</v>
      </c>
      <c r="O86" s="144">
        <f t="shared" si="11"/>
        <v>0</v>
      </c>
      <c r="P86" s="6"/>
    </row>
    <row r="87" spans="1:16" x14ac:dyDescent="0.2">
      <c r="A87" s="1"/>
      <c r="B87" s="220"/>
      <c r="C87" s="221"/>
      <c r="D87" s="221"/>
      <c r="E87" s="222"/>
      <c r="F87" s="223"/>
      <c r="G87" s="224"/>
      <c r="H87" s="142"/>
      <c r="I87" s="349"/>
      <c r="J87" s="93" t="str">
        <f t="shared" si="12"/>
        <v/>
      </c>
      <c r="K87" s="271" t="str">
        <f t="shared" si="9"/>
        <v/>
      </c>
      <c r="L87" s="93" t="str">
        <f t="shared" si="10"/>
        <v/>
      </c>
      <c r="M87" s="143">
        <f t="shared" si="13"/>
        <v>0</v>
      </c>
      <c r="N87" s="143">
        <f t="shared" si="14"/>
        <v>0</v>
      </c>
      <c r="O87" s="144">
        <f t="shared" si="11"/>
        <v>0</v>
      </c>
      <c r="P87" s="6"/>
    </row>
    <row r="88" spans="1:16" x14ac:dyDescent="0.2">
      <c r="A88" s="1"/>
      <c r="B88" s="220"/>
      <c r="C88" s="221"/>
      <c r="D88" s="221"/>
      <c r="E88" s="222"/>
      <c r="F88" s="223"/>
      <c r="G88" s="224"/>
      <c r="H88" s="142"/>
      <c r="I88" s="349"/>
      <c r="J88" s="93" t="str">
        <f t="shared" si="12"/>
        <v/>
      </c>
      <c r="K88" s="271" t="str">
        <f t="shared" si="9"/>
        <v/>
      </c>
      <c r="L88" s="93" t="str">
        <f t="shared" si="10"/>
        <v/>
      </c>
      <c r="M88" s="143">
        <f t="shared" si="13"/>
        <v>0</v>
      </c>
      <c r="N88" s="143">
        <f t="shared" si="14"/>
        <v>0</v>
      </c>
      <c r="O88" s="144">
        <f t="shared" si="11"/>
        <v>0</v>
      </c>
      <c r="P88" s="6"/>
    </row>
    <row r="89" spans="1:16" x14ac:dyDescent="0.2">
      <c r="A89" s="1"/>
      <c r="B89" s="220"/>
      <c r="C89" s="221"/>
      <c r="D89" s="221"/>
      <c r="E89" s="222"/>
      <c r="F89" s="223"/>
      <c r="G89" s="224"/>
      <c r="H89" s="142"/>
      <c r="I89" s="349"/>
      <c r="J89" s="93" t="str">
        <f t="shared" si="12"/>
        <v/>
      </c>
      <c r="K89" s="271" t="str">
        <f t="shared" si="9"/>
        <v/>
      </c>
      <c r="L89" s="93" t="str">
        <f t="shared" si="10"/>
        <v/>
      </c>
      <c r="M89" s="143">
        <f t="shared" si="13"/>
        <v>0</v>
      </c>
      <c r="N89" s="143">
        <f t="shared" si="14"/>
        <v>0</v>
      </c>
      <c r="O89" s="144">
        <f t="shared" si="11"/>
        <v>0</v>
      </c>
      <c r="P89" s="6"/>
    </row>
    <row r="90" spans="1:16" x14ac:dyDescent="0.2">
      <c r="A90" s="1"/>
      <c r="B90" s="220"/>
      <c r="C90" s="221"/>
      <c r="D90" s="221"/>
      <c r="E90" s="222"/>
      <c r="F90" s="223"/>
      <c r="G90" s="224"/>
      <c r="H90" s="142"/>
      <c r="I90" s="349"/>
      <c r="J90" s="93" t="str">
        <f t="shared" si="12"/>
        <v/>
      </c>
      <c r="K90" s="271" t="str">
        <f t="shared" si="9"/>
        <v/>
      </c>
      <c r="L90" s="93" t="str">
        <f t="shared" si="10"/>
        <v/>
      </c>
      <c r="M90" s="143">
        <f t="shared" si="13"/>
        <v>0</v>
      </c>
      <c r="N90" s="143">
        <f t="shared" si="14"/>
        <v>0</v>
      </c>
      <c r="O90" s="144">
        <f t="shared" si="11"/>
        <v>0</v>
      </c>
      <c r="P90" s="6"/>
    </row>
    <row r="91" spans="1:16" x14ac:dyDescent="0.2">
      <c r="A91" s="1"/>
      <c r="B91" s="220"/>
      <c r="C91" s="221"/>
      <c r="D91" s="221"/>
      <c r="E91" s="222"/>
      <c r="F91" s="223"/>
      <c r="G91" s="224"/>
      <c r="H91" s="142"/>
      <c r="I91" s="349"/>
      <c r="J91" s="93" t="str">
        <f t="shared" si="12"/>
        <v/>
      </c>
      <c r="K91" s="271" t="str">
        <f t="shared" si="9"/>
        <v/>
      </c>
      <c r="L91" s="93" t="str">
        <f t="shared" si="10"/>
        <v/>
      </c>
      <c r="M91" s="143">
        <f t="shared" si="13"/>
        <v>0</v>
      </c>
      <c r="N91" s="143">
        <f t="shared" si="14"/>
        <v>0</v>
      </c>
      <c r="O91" s="144">
        <f t="shared" si="11"/>
        <v>0</v>
      </c>
      <c r="P91" s="6"/>
    </row>
    <row r="92" spans="1:16" x14ac:dyDescent="0.2">
      <c r="A92" s="1"/>
      <c r="B92" s="220"/>
      <c r="C92" s="221"/>
      <c r="D92" s="221"/>
      <c r="E92" s="222"/>
      <c r="F92" s="223"/>
      <c r="G92" s="224"/>
      <c r="H92" s="142"/>
      <c r="I92" s="349"/>
      <c r="J92" s="93" t="str">
        <f t="shared" si="12"/>
        <v/>
      </c>
      <c r="K92" s="271" t="str">
        <f t="shared" si="9"/>
        <v/>
      </c>
      <c r="L92" s="93" t="str">
        <f t="shared" si="10"/>
        <v/>
      </c>
      <c r="M92" s="143">
        <f t="shared" si="13"/>
        <v>0</v>
      </c>
      <c r="N92" s="143">
        <f t="shared" si="14"/>
        <v>0</v>
      </c>
      <c r="O92" s="144">
        <f t="shared" si="11"/>
        <v>0</v>
      </c>
      <c r="P92" s="6"/>
    </row>
    <row r="93" spans="1:16" x14ac:dyDescent="0.2">
      <c r="A93" s="1"/>
      <c r="B93" s="220"/>
      <c r="C93" s="221"/>
      <c r="D93" s="221"/>
      <c r="E93" s="222"/>
      <c r="F93" s="223"/>
      <c r="G93" s="224"/>
      <c r="H93" s="142"/>
      <c r="I93" s="349"/>
      <c r="J93" s="93" t="str">
        <f t="shared" si="12"/>
        <v/>
      </c>
      <c r="K93" s="271" t="str">
        <f t="shared" si="9"/>
        <v/>
      </c>
      <c r="L93" s="93" t="str">
        <f t="shared" si="10"/>
        <v/>
      </c>
      <c r="M93" s="143">
        <f t="shared" si="13"/>
        <v>0</v>
      </c>
      <c r="N93" s="143">
        <f t="shared" si="14"/>
        <v>0</v>
      </c>
      <c r="O93" s="144">
        <f t="shared" si="11"/>
        <v>0</v>
      </c>
      <c r="P93" s="6"/>
    </row>
    <row r="94" spans="1:16" x14ac:dyDescent="0.2">
      <c r="A94" s="1"/>
      <c r="B94" s="220"/>
      <c r="C94" s="221"/>
      <c r="D94" s="221"/>
      <c r="E94" s="222"/>
      <c r="F94" s="223"/>
      <c r="G94" s="224"/>
      <c r="H94" s="142"/>
      <c r="I94" s="349"/>
      <c r="J94" s="93" t="str">
        <f t="shared" si="12"/>
        <v/>
      </c>
      <c r="K94" s="271" t="str">
        <f t="shared" si="9"/>
        <v/>
      </c>
      <c r="L94" s="93" t="str">
        <f t="shared" si="10"/>
        <v/>
      </c>
      <c r="M94" s="143">
        <f t="shared" si="13"/>
        <v>0</v>
      </c>
      <c r="N94" s="143">
        <f t="shared" si="14"/>
        <v>0</v>
      </c>
      <c r="O94" s="144">
        <f t="shared" si="11"/>
        <v>0</v>
      </c>
      <c r="P94" s="6"/>
    </row>
    <row r="95" spans="1:16" x14ac:dyDescent="0.2">
      <c r="A95" s="1"/>
      <c r="B95" s="220"/>
      <c r="C95" s="221"/>
      <c r="D95" s="221"/>
      <c r="E95" s="222"/>
      <c r="F95" s="223"/>
      <c r="G95" s="224"/>
      <c r="H95" s="142"/>
      <c r="I95" s="349"/>
      <c r="J95" s="93" t="str">
        <f t="shared" si="12"/>
        <v/>
      </c>
      <c r="K95" s="271" t="str">
        <f t="shared" si="9"/>
        <v/>
      </c>
      <c r="L95" s="93" t="str">
        <f t="shared" si="10"/>
        <v/>
      </c>
      <c r="M95" s="143">
        <f t="shared" si="13"/>
        <v>0</v>
      </c>
      <c r="N95" s="143">
        <f t="shared" si="14"/>
        <v>0</v>
      </c>
      <c r="O95" s="144">
        <f t="shared" si="11"/>
        <v>0</v>
      </c>
      <c r="P95" s="6"/>
    </row>
    <row r="96" spans="1:16" x14ac:dyDescent="0.2">
      <c r="A96" s="1"/>
      <c r="B96" s="220"/>
      <c r="C96" s="221"/>
      <c r="D96" s="221"/>
      <c r="E96" s="222"/>
      <c r="F96" s="223"/>
      <c r="G96" s="224"/>
      <c r="H96" s="142"/>
      <c r="I96" s="349"/>
      <c r="J96" s="93" t="str">
        <f t="shared" si="12"/>
        <v/>
      </c>
      <c r="K96" s="271" t="str">
        <f t="shared" si="9"/>
        <v/>
      </c>
      <c r="L96" s="93" t="str">
        <f t="shared" si="10"/>
        <v/>
      </c>
      <c r="M96" s="143">
        <f t="shared" si="13"/>
        <v>0</v>
      </c>
      <c r="N96" s="143">
        <f t="shared" si="14"/>
        <v>0</v>
      </c>
      <c r="O96" s="144">
        <f t="shared" si="11"/>
        <v>0</v>
      </c>
      <c r="P96" s="6"/>
    </row>
    <row r="97" spans="1:16" x14ac:dyDescent="0.2">
      <c r="A97" s="1"/>
      <c r="B97" s="220"/>
      <c r="C97" s="221"/>
      <c r="D97" s="221"/>
      <c r="E97" s="222"/>
      <c r="F97" s="223"/>
      <c r="G97" s="224"/>
      <c r="H97" s="142"/>
      <c r="I97" s="349"/>
      <c r="J97" s="93" t="str">
        <f t="shared" si="12"/>
        <v/>
      </c>
      <c r="K97" s="271" t="str">
        <f t="shared" si="9"/>
        <v/>
      </c>
      <c r="L97" s="93" t="str">
        <f t="shared" si="10"/>
        <v/>
      </c>
      <c r="M97" s="143">
        <f t="shared" si="13"/>
        <v>0</v>
      </c>
      <c r="N97" s="143">
        <f t="shared" si="14"/>
        <v>0</v>
      </c>
      <c r="O97" s="144">
        <f t="shared" si="11"/>
        <v>0</v>
      </c>
      <c r="P97" s="6"/>
    </row>
    <row r="98" spans="1:16" x14ac:dyDescent="0.2">
      <c r="A98" s="1"/>
      <c r="B98" s="220"/>
      <c r="C98" s="221"/>
      <c r="D98" s="221"/>
      <c r="E98" s="222"/>
      <c r="F98" s="223"/>
      <c r="G98" s="224"/>
      <c r="H98" s="142"/>
      <c r="I98" s="349"/>
      <c r="J98" s="93" t="str">
        <f t="shared" si="12"/>
        <v/>
      </c>
      <c r="K98" s="271" t="str">
        <f t="shared" ref="K98:K152" si="15">IF(H98="","",(IF(H98&gt;(D98*(F98/100)),H98,(D98*(F98/100)))))</f>
        <v/>
      </c>
      <c r="L98" s="93" t="str">
        <f t="shared" ref="L98:L152" si="16">IF(G98="","",(G98+(D98*(F98/100))))</f>
        <v/>
      </c>
      <c r="M98" s="143">
        <f t="shared" si="13"/>
        <v>0</v>
      </c>
      <c r="N98" s="143">
        <f t="shared" si="14"/>
        <v>0</v>
      </c>
      <c r="O98" s="144">
        <f t="shared" si="11"/>
        <v>0</v>
      </c>
      <c r="P98" s="6"/>
    </row>
    <row r="99" spans="1:16" x14ac:dyDescent="0.2">
      <c r="A99" s="1"/>
      <c r="B99" s="220"/>
      <c r="C99" s="221"/>
      <c r="D99" s="221"/>
      <c r="E99" s="222"/>
      <c r="F99" s="223"/>
      <c r="G99" s="224"/>
      <c r="H99" s="142"/>
      <c r="I99" s="349"/>
      <c r="J99" s="93" t="str">
        <f t="shared" si="12"/>
        <v/>
      </c>
      <c r="K99" s="271" t="str">
        <f t="shared" si="15"/>
        <v/>
      </c>
      <c r="L99" s="93" t="str">
        <f t="shared" si="16"/>
        <v/>
      </c>
      <c r="M99" s="143">
        <f t="shared" si="13"/>
        <v>0</v>
      </c>
      <c r="N99" s="143">
        <f t="shared" si="14"/>
        <v>0</v>
      </c>
      <c r="O99" s="144">
        <f t="shared" si="11"/>
        <v>0</v>
      </c>
      <c r="P99" s="6"/>
    </row>
    <row r="100" spans="1:16" x14ac:dyDescent="0.2">
      <c r="A100" s="1"/>
      <c r="B100" s="220"/>
      <c r="C100" s="221"/>
      <c r="D100" s="221"/>
      <c r="E100" s="222"/>
      <c r="F100" s="223"/>
      <c r="G100" s="224"/>
      <c r="H100" s="142"/>
      <c r="I100" s="349"/>
      <c r="J100" s="93" t="str">
        <f t="shared" si="12"/>
        <v/>
      </c>
      <c r="K100" s="271" t="str">
        <f t="shared" si="15"/>
        <v/>
      </c>
      <c r="L100" s="93" t="str">
        <f t="shared" si="16"/>
        <v/>
      </c>
      <c r="M100" s="143">
        <f t="shared" si="13"/>
        <v>0</v>
      </c>
      <c r="N100" s="143">
        <f t="shared" si="14"/>
        <v>0</v>
      </c>
      <c r="O100" s="144">
        <f t="shared" si="11"/>
        <v>0</v>
      </c>
      <c r="P100" s="6"/>
    </row>
    <row r="101" spans="1:16" x14ac:dyDescent="0.2">
      <c r="A101" s="1"/>
      <c r="B101" s="220"/>
      <c r="C101" s="221"/>
      <c r="D101" s="221"/>
      <c r="E101" s="222"/>
      <c r="F101" s="223"/>
      <c r="G101" s="224"/>
      <c r="H101" s="142"/>
      <c r="I101" s="349"/>
      <c r="J101" s="93" t="str">
        <f t="shared" si="12"/>
        <v/>
      </c>
      <c r="K101" s="271" t="str">
        <f t="shared" si="15"/>
        <v/>
      </c>
      <c r="L101" s="93" t="str">
        <f t="shared" si="16"/>
        <v/>
      </c>
      <c r="M101" s="143">
        <f t="shared" si="13"/>
        <v>0</v>
      </c>
      <c r="N101" s="143">
        <f t="shared" si="14"/>
        <v>0</v>
      </c>
      <c r="O101" s="144">
        <f t="shared" ref="O101:O152" si="17">IF(M101="","",SUM(M101,-N101))</f>
        <v>0</v>
      </c>
      <c r="P101" s="6"/>
    </row>
    <row r="102" spans="1:16" x14ac:dyDescent="0.2">
      <c r="A102" s="1"/>
      <c r="B102" s="220"/>
      <c r="C102" s="221"/>
      <c r="D102" s="221"/>
      <c r="E102" s="222"/>
      <c r="F102" s="223"/>
      <c r="G102" s="224"/>
      <c r="H102" s="142"/>
      <c r="I102" s="349"/>
      <c r="J102" s="93" t="str">
        <f t="shared" ref="J102:J152" si="18">IF(G102="","",(G102+(C102*(F102/100))))</f>
        <v/>
      </c>
      <c r="K102" s="271" t="str">
        <f t="shared" si="15"/>
        <v/>
      </c>
      <c r="L102" s="93" t="str">
        <f t="shared" si="16"/>
        <v/>
      </c>
      <c r="M102" s="143">
        <f t="shared" si="13"/>
        <v>0</v>
      </c>
      <c r="N102" s="143">
        <f t="shared" si="14"/>
        <v>0</v>
      </c>
      <c r="O102" s="144">
        <f t="shared" si="17"/>
        <v>0</v>
      </c>
      <c r="P102" s="6"/>
    </row>
    <row r="103" spans="1:16" x14ac:dyDescent="0.2">
      <c r="A103" s="1"/>
      <c r="B103" s="220"/>
      <c r="C103" s="221"/>
      <c r="D103" s="221"/>
      <c r="E103" s="222"/>
      <c r="F103" s="223"/>
      <c r="G103" s="224"/>
      <c r="H103" s="142"/>
      <c r="I103" s="349"/>
      <c r="J103" s="93" t="str">
        <f t="shared" si="18"/>
        <v/>
      </c>
      <c r="K103" s="271" t="str">
        <f t="shared" si="15"/>
        <v/>
      </c>
      <c r="L103" s="93" t="str">
        <f t="shared" si="16"/>
        <v/>
      </c>
      <c r="M103" s="143">
        <f t="shared" si="13"/>
        <v>0</v>
      </c>
      <c r="N103" s="143">
        <f t="shared" si="14"/>
        <v>0</v>
      </c>
      <c r="O103" s="144">
        <f t="shared" si="17"/>
        <v>0</v>
      </c>
      <c r="P103" s="6"/>
    </row>
    <row r="104" spans="1:16" x14ac:dyDescent="0.2">
      <c r="A104" s="1"/>
      <c r="B104" s="220"/>
      <c r="C104" s="221"/>
      <c r="D104" s="221"/>
      <c r="E104" s="222"/>
      <c r="F104" s="223"/>
      <c r="G104" s="224"/>
      <c r="H104" s="142"/>
      <c r="I104" s="349"/>
      <c r="J104" s="93" t="str">
        <f t="shared" si="18"/>
        <v/>
      </c>
      <c r="K104" s="271" t="str">
        <f t="shared" si="15"/>
        <v/>
      </c>
      <c r="L104" s="93" t="str">
        <f t="shared" si="16"/>
        <v/>
      </c>
      <c r="M104" s="143">
        <f t="shared" si="13"/>
        <v>0</v>
      </c>
      <c r="N104" s="143">
        <f t="shared" si="14"/>
        <v>0</v>
      </c>
      <c r="O104" s="144">
        <f t="shared" si="17"/>
        <v>0</v>
      </c>
      <c r="P104" s="6"/>
    </row>
    <row r="105" spans="1:16" x14ac:dyDescent="0.2">
      <c r="A105" s="1"/>
      <c r="B105" s="220"/>
      <c r="C105" s="221"/>
      <c r="D105" s="221"/>
      <c r="E105" s="222"/>
      <c r="F105" s="223"/>
      <c r="G105" s="224"/>
      <c r="H105" s="142"/>
      <c r="I105" s="349"/>
      <c r="J105" s="93" t="str">
        <f t="shared" si="18"/>
        <v/>
      </c>
      <c r="K105" s="271" t="str">
        <f t="shared" si="15"/>
        <v/>
      </c>
      <c r="L105" s="93" t="str">
        <f t="shared" si="16"/>
        <v/>
      </c>
      <c r="M105" s="143">
        <f t="shared" si="13"/>
        <v>0</v>
      </c>
      <c r="N105" s="143">
        <f t="shared" si="14"/>
        <v>0</v>
      </c>
      <c r="O105" s="144">
        <f t="shared" si="17"/>
        <v>0</v>
      </c>
      <c r="P105" s="6"/>
    </row>
    <row r="106" spans="1:16" x14ac:dyDescent="0.2">
      <c r="A106" s="1"/>
      <c r="B106" s="220"/>
      <c r="C106" s="221"/>
      <c r="D106" s="221"/>
      <c r="E106" s="222"/>
      <c r="F106" s="223"/>
      <c r="G106" s="224"/>
      <c r="H106" s="142"/>
      <c r="I106" s="349"/>
      <c r="J106" s="93" t="str">
        <f t="shared" si="18"/>
        <v/>
      </c>
      <c r="K106" s="271" t="str">
        <f t="shared" si="15"/>
        <v/>
      </c>
      <c r="L106" s="93" t="str">
        <f t="shared" si="16"/>
        <v/>
      </c>
      <c r="M106" s="143">
        <f t="shared" si="13"/>
        <v>0</v>
      </c>
      <c r="N106" s="143">
        <f t="shared" si="14"/>
        <v>0</v>
      </c>
      <c r="O106" s="144">
        <f t="shared" si="17"/>
        <v>0</v>
      </c>
      <c r="P106" s="6"/>
    </row>
    <row r="107" spans="1:16" x14ac:dyDescent="0.2">
      <c r="A107" s="1"/>
      <c r="B107" s="220"/>
      <c r="C107" s="221"/>
      <c r="D107" s="221"/>
      <c r="E107" s="222"/>
      <c r="F107" s="223"/>
      <c r="G107" s="224"/>
      <c r="H107" s="142"/>
      <c r="I107" s="349"/>
      <c r="J107" s="93" t="str">
        <f t="shared" si="18"/>
        <v/>
      </c>
      <c r="K107" s="271" t="str">
        <f t="shared" si="15"/>
        <v/>
      </c>
      <c r="L107" s="93" t="str">
        <f t="shared" si="16"/>
        <v/>
      </c>
      <c r="M107" s="143">
        <f t="shared" si="13"/>
        <v>0</v>
      </c>
      <c r="N107" s="143">
        <f t="shared" si="14"/>
        <v>0</v>
      </c>
      <c r="O107" s="144">
        <f t="shared" si="17"/>
        <v>0</v>
      </c>
      <c r="P107" s="6"/>
    </row>
    <row r="108" spans="1:16" x14ac:dyDescent="0.2">
      <c r="A108" s="1"/>
      <c r="B108" s="220"/>
      <c r="C108" s="221"/>
      <c r="D108" s="221"/>
      <c r="E108" s="222"/>
      <c r="F108" s="223"/>
      <c r="G108" s="224"/>
      <c r="H108" s="142"/>
      <c r="I108" s="349"/>
      <c r="J108" s="93" t="str">
        <f t="shared" si="18"/>
        <v/>
      </c>
      <c r="K108" s="271" t="str">
        <f t="shared" si="15"/>
        <v/>
      </c>
      <c r="L108" s="93" t="str">
        <f t="shared" si="16"/>
        <v/>
      </c>
      <c r="M108" s="143">
        <f t="shared" ref="M108:M139" si="19">IF(AND(I108="",J108&lt;&gt;""),J108,IF(AND(J108="",I108&lt;&gt;""),I108,(F108/100)*C108))</f>
        <v>0</v>
      </c>
      <c r="N108" s="143">
        <f t="shared" ref="N108:N139" si="20">IF(AND(K108="",L108&lt;&gt;""),L108,IF(AND(L108="",K108&lt;&gt;""),K108,(F108/100)*D108))</f>
        <v>0</v>
      </c>
      <c r="O108" s="144">
        <f t="shared" si="17"/>
        <v>0</v>
      </c>
      <c r="P108" s="6"/>
    </row>
    <row r="109" spans="1:16" x14ac:dyDescent="0.2">
      <c r="A109" s="1"/>
      <c r="B109" s="220"/>
      <c r="C109" s="221"/>
      <c r="D109" s="221"/>
      <c r="E109" s="222"/>
      <c r="F109" s="223"/>
      <c r="G109" s="224"/>
      <c r="H109" s="142"/>
      <c r="I109" s="349"/>
      <c r="J109" s="93" t="str">
        <f t="shared" si="18"/>
        <v/>
      </c>
      <c r="K109" s="271" t="str">
        <f t="shared" si="15"/>
        <v/>
      </c>
      <c r="L109" s="93" t="str">
        <f t="shared" si="16"/>
        <v/>
      </c>
      <c r="M109" s="143">
        <f t="shared" si="19"/>
        <v>0</v>
      </c>
      <c r="N109" s="143">
        <f t="shared" si="20"/>
        <v>0</v>
      </c>
      <c r="O109" s="144">
        <f t="shared" si="17"/>
        <v>0</v>
      </c>
      <c r="P109" s="6"/>
    </row>
    <row r="110" spans="1:16" x14ac:dyDescent="0.2">
      <c r="A110" s="1"/>
      <c r="B110" s="220"/>
      <c r="C110" s="221"/>
      <c r="D110" s="221"/>
      <c r="E110" s="222"/>
      <c r="F110" s="223"/>
      <c r="G110" s="224"/>
      <c r="H110" s="142"/>
      <c r="I110" s="349"/>
      <c r="J110" s="93" t="str">
        <f t="shared" si="18"/>
        <v/>
      </c>
      <c r="K110" s="271" t="str">
        <f t="shared" si="15"/>
        <v/>
      </c>
      <c r="L110" s="93" t="str">
        <f t="shared" si="16"/>
        <v/>
      </c>
      <c r="M110" s="143">
        <f t="shared" si="19"/>
        <v>0</v>
      </c>
      <c r="N110" s="143">
        <f t="shared" si="20"/>
        <v>0</v>
      </c>
      <c r="O110" s="144">
        <f t="shared" si="17"/>
        <v>0</v>
      </c>
      <c r="P110" s="6"/>
    </row>
    <row r="111" spans="1:16" x14ac:dyDescent="0.2">
      <c r="A111" s="1"/>
      <c r="B111" s="220"/>
      <c r="C111" s="221"/>
      <c r="D111" s="221"/>
      <c r="E111" s="222"/>
      <c r="F111" s="223"/>
      <c r="G111" s="224"/>
      <c r="H111" s="142"/>
      <c r="I111" s="349"/>
      <c r="J111" s="93" t="str">
        <f t="shared" si="18"/>
        <v/>
      </c>
      <c r="K111" s="271" t="str">
        <f t="shared" si="15"/>
        <v/>
      </c>
      <c r="L111" s="93" t="str">
        <f t="shared" si="16"/>
        <v/>
      </c>
      <c r="M111" s="143">
        <f t="shared" si="19"/>
        <v>0</v>
      </c>
      <c r="N111" s="143">
        <f t="shared" si="20"/>
        <v>0</v>
      </c>
      <c r="O111" s="144">
        <f t="shared" si="17"/>
        <v>0</v>
      </c>
      <c r="P111" s="6"/>
    </row>
    <row r="112" spans="1:16" x14ac:dyDescent="0.2">
      <c r="A112" s="1"/>
      <c r="B112" s="220"/>
      <c r="C112" s="221"/>
      <c r="D112" s="221"/>
      <c r="E112" s="222"/>
      <c r="F112" s="223"/>
      <c r="G112" s="224"/>
      <c r="H112" s="142"/>
      <c r="I112" s="349"/>
      <c r="J112" s="93" t="str">
        <f t="shared" si="18"/>
        <v/>
      </c>
      <c r="K112" s="271" t="str">
        <f t="shared" si="15"/>
        <v/>
      </c>
      <c r="L112" s="93" t="str">
        <f t="shared" si="16"/>
        <v/>
      </c>
      <c r="M112" s="143">
        <f t="shared" si="19"/>
        <v>0</v>
      </c>
      <c r="N112" s="143">
        <f t="shared" si="20"/>
        <v>0</v>
      </c>
      <c r="O112" s="144">
        <f t="shared" si="17"/>
        <v>0</v>
      </c>
      <c r="P112" s="6"/>
    </row>
    <row r="113" spans="1:16" x14ac:dyDescent="0.2">
      <c r="A113" s="1"/>
      <c r="B113" s="220"/>
      <c r="C113" s="221"/>
      <c r="D113" s="221"/>
      <c r="E113" s="222"/>
      <c r="F113" s="223"/>
      <c r="G113" s="224"/>
      <c r="H113" s="142"/>
      <c r="I113" s="349"/>
      <c r="J113" s="93" t="str">
        <f t="shared" si="18"/>
        <v/>
      </c>
      <c r="K113" s="271" t="str">
        <f t="shared" si="15"/>
        <v/>
      </c>
      <c r="L113" s="93" t="str">
        <f t="shared" si="16"/>
        <v/>
      </c>
      <c r="M113" s="143">
        <f t="shared" si="19"/>
        <v>0</v>
      </c>
      <c r="N113" s="143">
        <f t="shared" si="20"/>
        <v>0</v>
      </c>
      <c r="O113" s="144">
        <f t="shared" si="17"/>
        <v>0</v>
      </c>
      <c r="P113" s="6"/>
    </row>
    <row r="114" spans="1:16" x14ac:dyDescent="0.2">
      <c r="A114" s="1"/>
      <c r="B114" s="220"/>
      <c r="C114" s="221"/>
      <c r="D114" s="221"/>
      <c r="E114" s="222"/>
      <c r="F114" s="223"/>
      <c r="G114" s="224"/>
      <c r="H114" s="142"/>
      <c r="I114" s="349"/>
      <c r="J114" s="93" t="str">
        <f t="shared" si="18"/>
        <v/>
      </c>
      <c r="K114" s="271" t="str">
        <f t="shared" si="15"/>
        <v/>
      </c>
      <c r="L114" s="93" t="str">
        <f t="shared" si="16"/>
        <v/>
      </c>
      <c r="M114" s="143">
        <f t="shared" si="19"/>
        <v>0</v>
      </c>
      <c r="N114" s="143">
        <f t="shared" si="20"/>
        <v>0</v>
      </c>
      <c r="O114" s="144">
        <f t="shared" si="17"/>
        <v>0</v>
      </c>
      <c r="P114" s="6"/>
    </row>
    <row r="115" spans="1:16" x14ac:dyDescent="0.2">
      <c r="A115" s="1"/>
      <c r="B115" s="220"/>
      <c r="C115" s="221"/>
      <c r="D115" s="221"/>
      <c r="E115" s="222"/>
      <c r="F115" s="223"/>
      <c r="G115" s="224"/>
      <c r="H115" s="142"/>
      <c r="I115" s="349"/>
      <c r="J115" s="93" t="str">
        <f t="shared" si="18"/>
        <v/>
      </c>
      <c r="K115" s="271" t="str">
        <f t="shared" si="15"/>
        <v/>
      </c>
      <c r="L115" s="93" t="str">
        <f t="shared" si="16"/>
        <v/>
      </c>
      <c r="M115" s="143">
        <f t="shared" si="19"/>
        <v>0</v>
      </c>
      <c r="N115" s="143">
        <f t="shared" si="20"/>
        <v>0</v>
      </c>
      <c r="O115" s="144">
        <f t="shared" si="17"/>
        <v>0</v>
      </c>
      <c r="P115" s="6"/>
    </row>
    <row r="116" spans="1:16" x14ac:dyDescent="0.2">
      <c r="A116" s="1"/>
      <c r="B116" s="220"/>
      <c r="C116" s="221"/>
      <c r="D116" s="221"/>
      <c r="E116" s="222"/>
      <c r="F116" s="223"/>
      <c r="G116" s="224"/>
      <c r="H116" s="142"/>
      <c r="I116" s="349"/>
      <c r="J116" s="93" t="str">
        <f t="shared" si="18"/>
        <v/>
      </c>
      <c r="K116" s="271" t="str">
        <f t="shared" si="15"/>
        <v/>
      </c>
      <c r="L116" s="93" t="str">
        <f t="shared" si="16"/>
        <v/>
      </c>
      <c r="M116" s="143">
        <f t="shared" si="19"/>
        <v>0</v>
      </c>
      <c r="N116" s="143">
        <f t="shared" si="20"/>
        <v>0</v>
      </c>
      <c r="O116" s="144">
        <f t="shared" si="17"/>
        <v>0</v>
      </c>
      <c r="P116" s="6"/>
    </row>
    <row r="117" spans="1:16" x14ac:dyDescent="0.2">
      <c r="A117" s="1"/>
      <c r="B117" s="220"/>
      <c r="C117" s="221"/>
      <c r="D117" s="221"/>
      <c r="E117" s="222"/>
      <c r="F117" s="223"/>
      <c r="G117" s="224"/>
      <c r="H117" s="142"/>
      <c r="I117" s="349"/>
      <c r="J117" s="93" t="str">
        <f t="shared" si="18"/>
        <v/>
      </c>
      <c r="K117" s="271" t="str">
        <f t="shared" si="15"/>
        <v/>
      </c>
      <c r="L117" s="93" t="str">
        <f t="shared" si="16"/>
        <v/>
      </c>
      <c r="M117" s="143">
        <f t="shared" si="19"/>
        <v>0</v>
      </c>
      <c r="N117" s="143">
        <f t="shared" si="20"/>
        <v>0</v>
      </c>
      <c r="O117" s="144">
        <f t="shared" si="17"/>
        <v>0</v>
      </c>
      <c r="P117" s="6"/>
    </row>
    <row r="118" spans="1:16" x14ac:dyDescent="0.2">
      <c r="A118" s="1"/>
      <c r="B118" s="220"/>
      <c r="C118" s="221"/>
      <c r="D118" s="221"/>
      <c r="E118" s="222"/>
      <c r="F118" s="223"/>
      <c r="G118" s="224"/>
      <c r="H118" s="142"/>
      <c r="I118" s="349"/>
      <c r="J118" s="93" t="str">
        <f t="shared" si="18"/>
        <v/>
      </c>
      <c r="K118" s="271" t="str">
        <f t="shared" si="15"/>
        <v/>
      </c>
      <c r="L118" s="93" t="str">
        <f t="shared" si="16"/>
        <v/>
      </c>
      <c r="M118" s="143">
        <f t="shared" si="19"/>
        <v>0</v>
      </c>
      <c r="N118" s="143">
        <f t="shared" si="20"/>
        <v>0</v>
      </c>
      <c r="O118" s="144">
        <f t="shared" si="17"/>
        <v>0</v>
      </c>
      <c r="P118" s="6"/>
    </row>
    <row r="119" spans="1:16" x14ac:dyDescent="0.2">
      <c r="A119" s="1"/>
      <c r="B119" s="220"/>
      <c r="C119" s="221"/>
      <c r="D119" s="221"/>
      <c r="E119" s="222"/>
      <c r="F119" s="223"/>
      <c r="G119" s="224"/>
      <c r="H119" s="142"/>
      <c r="I119" s="349"/>
      <c r="J119" s="93" t="str">
        <f t="shared" si="18"/>
        <v/>
      </c>
      <c r="K119" s="271" t="str">
        <f t="shared" si="15"/>
        <v/>
      </c>
      <c r="L119" s="93" t="str">
        <f t="shared" si="16"/>
        <v/>
      </c>
      <c r="M119" s="143">
        <f t="shared" si="19"/>
        <v>0</v>
      </c>
      <c r="N119" s="143">
        <f t="shared" si="20"/>
        <v>0</v>
      </c>
      <c r="O119" s="144">
        <f t="shared" si="17"/>
        <v>0</v>
      </c>
      <c r="P119" s="6"/>
    </row>
    <row r="120" spans="1:16" x14ac:dyDescent="0.2">
      <c r="A120" s="1"/>
      <c r="B120" s="220"/>
      <c r="C120" s="221"/>
      <c r="D120" s="221"/>
      <c r="E120" s="222"/>
      <c r="F120" s="223"/>
      <c r="G120" s="224"/>
      <c r="H120" s="142"/>
      <c r="I120" s="349"/>
      <c r="J120" s="93" t="str">
        <f t="shared" si="18"/>
        <v/>
      </c>
      <c r="K120" s="271" t="str">
        <f t="shared" si="15"/>
        <v/>
      </c>
      <c r="L120" s="93" t="str">
        <f t="shared" si="16"/>
        <v/>
      </c>
      <c r="M120" s="143">
        <f t="shared" si="19"/>
        <v>0</v>
      </c>
      <c r="N120" s="143">
        <f t="shared" si="20"/>
        <v>0</v>
      </c>
      <c r="O120" s="144">
        <f t="shared" si="17"/>
        <v>0</v>
      </c>
      <c r="P120" s="6"/>
    </row>
    <row r="121" spans="1:16" x14ac:dyDescent="0.2">
      <c r="A121" s="1"/>
      <c r="B121" s="220"/>
      <c r="C121" s="221"/>
      <c r="D121" s="221"/>
      <c r="E121" s="222"/>
      <c r="F121" s="223"/>
      <c r="G121" s="224"/>
      <c r="H121" s="142"/>
      <c r="I121" s="349"/>
      <c r="J121" s="93" t="str">
        <f t="shared" si="18"/>
        <v/>
      </c>
      <c r="K121" s="271" t="str">
        <f t="shared" si="15"/>
        <v/>
      </c>
      <c r="L121" s="93" t="str">
        <f t="shared" si="16"/>
        <v/>
      </c>
      <c r="M121" s="143">
        <f t="shared" si="19"/>
        <v>0</v>
      </c>
      <c r="N121" s="143">
        <f t="shared" si="20"/>
        <v>0</v>
      </c>
      <c r="O121" s="144">
        <f t="shared" si="17"/>
        <v>0</v>
      </c>
      <c r="P121" s="6"/>
    </row>
    <row r="122" spans="1:16" x14ac:dyDescent="0.2">
      <c r="A122" s="1"/>
      <c r="B122" s="220"/>
      <c r="C122" s="221"/>
      <c r="D122" s="221"/>
      <c r="E122" s="222"/>
      <c r="F122" s="223"/>
      <c r="G122" s="224"/>
      <c r="H122" s="142"/>
      <c r="I122" s="349"/>
      <c r="J122" s="93" t="str">
        <f t="shared" si="18"/>
        <v/>
      </c>
      <c r="K122" s="271" t="str">
        <f t="shared" si="15"/>
        <v/>
      </c>
      <c r="L122" s="93" t="str">
        <f t="shared" si="16"/>
        <v/>
      </c>
      <c r="M122" s="143">
        <f t="shared" si="19"/>
        <v>0</v>
      </c>
      <c r="N122" s="143">
        <f t="shared" si="20"/>
        <v>0</v>
      </c>
      <c r="O122" s="144">
        <f t="shared" si="17"/>
        <v>0</v>
      </c>
      <c r="P122" s="6"/>
    </row>
    <row r="123" spans="1:16" x14ac:dyDescent="0.2">
      <c r="A123" s="1"/>
      <c r="B123" s="220"/>
      <c r="C123" s="221"/>
      <c r="D123" s="221"/>
      <c r="E123" s="222"/>
      <c r="F123" s="223"/>
      <c r="G123" s="224"/>
      <c r="H123" s="142"/>
      <c r="I123" s="349"/>
      <c r="J123" s="93" t="str">
        <f t="shared" si="18"/>
        <v/>
      </c>
      <c r="K123" s="271" t="str">
        <f t="shared" si="15"/>
        <v/>
      </c>
      <c r="L123" s="93" t="str">
        <f t="shared" si="16"/>
        <v/>
      </c>
      <c r="M123" s="143">
        <f t="shared" si="19"/>
        <v>0</v>
      </c>
      <c r="N123" s="143">
        <f t="shared" si="20"/>
        <v>0</v>
      </c>
      <c r="O123" s="144">
        <f t="shared" si="17"/>
        <v>0</v>
      </c>
      <c r="P123" s="6"/>
    </row>
    <row r="124" spans="1:16" x14ac:dyDescent="0.2">
      <c r="A124" s="1"/>
      <c r="B124" s="220"/>
      <c r="C124" s="221"/>
      <c r="D124" s="221"/>
      <c r="E124" s="222"/>
      <c r="F124" s="223"/>
      <c r="G124" s="224"/>
      <c r="H124" s="142"/>
      <c r="I124" s="349"/>
      <c r="J124" s="93" t="str">
        <f t="shared" si="18"/>
        <v/>
      </c>
      <c r="K124" s="271" t="str">
        <f t="shared" si="15"/>
        <v/>
      </c>
      <c r="L124" s="93" t="str">
        <f t="shared" si="16"/>
        <v/>
      </c>
      <c r="M124" s="143">
        <f t="shared" si="19"/>
        <v>0</v>
      </c>
      <c r="N124" s="143">
        <f t="shared" si="20"/>
        <v>0</v>
      </c>
      <c r="O124" s="144">
        <f t="shared" si="17"/>
        <v>0</v>
      </c>
      <c r="P124" s="6"/>
    </row>
    <row r="125" spans="1:16" x14ac:dyDescent="0.2">
      <c r="A125" s="1"/>
      <c r="B125" s="220"/>
      <c r="C125" s="221"/>
      <c r="D125" s="221"/>
      <c r="E125" s="222"/>
      <c r="F125" s="223"/>
      <c r="G125" s="224"/>
      <c r="H125" s="142"/>
      <c r="I125" s="349"/>
      <c r="J125" s="93" t="str">
        <f t="shared" si="18"/>
        <v/>
      </c>
      <c r="K125" s="271" t="str">
        <f t="shared" si="15"/>
        <v/>
      </c>
      <c r="L125" s="93" t="str">
        <f t="shared" si="16"/>
        <v/>
      </c>
      <c r="M125" s="143">
        <f t="shared" si="19"/>
        <v>0</v>
      </c>
      <c r="N125" s="143">
        <f t="shared" si="20"/>
        <v>0</v>
      </c>
      <c r="O125" s="144">
        <f t="shared" si="17"/>
        <v>0</v>
      </c>
      <c r="P125" s="6"/>
    </row>
    <row r="126" spans="1:16" x14ac:dyDescent="0.2">
      <c r="A126" s="1"/>
      <c r="B126" s="220"/>
      <c r="C126" s="221"/>
      <c r="D126" s="221"/>
      <c r="E126" s="222"/>
      <c r="F126" s="223"/>
      <c r="G126" s="224"/>
      <c r="H126" s="142"/>
      <c r="I126" s="349"/>
      <c r="J126" s="93" t="str">
        <f t="shared" si="18"/>
        <v/>
      </c>
      <c r="K126" s="271" t="str">
        <f t="shared" si="15"/>
        <v/>
      </c>
      <c r="L126" s="93" t="str">
        <f t="shared" si="16"/>
        <v/>
      </c>
      <c r="M126" s="143">
        <f t="shared" si="19"/>
        <v>0</v>
      </c>
      <c r="N126" s="143">
        <f t="shared" si="20"/>
        <v>0</v>
      </c>
      <c r="O126" s="144">
        <f t="shared" si="17"/>
        <v>0</v>
      </c>
      <c r="P126" s="6"/>
    </row>
    <row r="127" spans="1:16" x14ac:dyDescent="0.2">
      <c r="A127" s="1"/>
      <c r="B127" s="220"/>
      <c r="C127" s="221"/>
      <c r="D127" s="221"/>
      <c r="E127" s="222"/>
      <c r="F127" s="223"/>
      <c r="G127" s="224"/>
      <c r="H127" s="142"/>
      <c r="I127" s="349"/>
      <c r="J127" s="93" t="str">
        <f t="shared" si="18"/>
        <v/>
      </c>
      <c r="K127" s="271" t="str">
        <f t="shared" si="15"/>
        <v/>
      </c>
      <c r="L127" s="93" t="str">
        <f t="shared" si="16"/>
        <v/>
      </c>
      <c r="M127" s="143">
        <f t="shared" si="19"/>
        <v>0</v>
      </c>
      <c r="N127" s="143">
        <f t="shared" si="20"/>
        <v>0</v>
      </c>
      <c r="O127" s="144">
        <f t="shared" si="17"/>
        <v>0</v>
      </c>
      <c r="P127" s="6"/>
    </row>
    <row r="128" spans="1:16" x14ac:dyDescent="0.2">
      <c r="A128" s="1"/>
      <c r="B128" s="220"/>
      <c r="C128" s="221"/>
      <c r="D128" s="221"/>
      <c r="E128" s="222"/>
      <c r="F128" s="223"/>
      <c r="G128" s="224"/>
      <c r="H128" s="142"/>
      <c r="I128" s="349"/>
      <c r="J128" s="93" t="str">
        <f t="shared" si="18"/>
        <v/>
      </c>
      <c r="K128" s="271" t="str">
        <f t="shared" si="15"/>
        <v/>
      </c>
      <c r="L128" s="93" t="str">
        <f t="shared" si="16"/>
        <v/>
      </c>
      <c r="M128" s="143">
        <f t="shared" si="19"/>
        <v>0</v>
      </c>
      <c r="N128" s="143">
        <f t="shared" si="20"/>
        <v>0</v>
      </c>
      <c r="O128" s="144">
        <f t="shared" si="17"/>
        <v>0</v>
      </c>
      <c r="P128" s="6"/>
    </row>
    <row r="129" spans="1:16" x14ac:dyDescent="0.2">
      <c r="A129" s="1"/>
      <c r="B129" s="220"/>
      <c r="C129" s="221"/>
      <c r="D129" s="221"/>
      <c r="E129" s="222"/>
      <c r="F129" s="223"/>
      <c r="G129" s="224"/>
      <c r="H129" s="142"/>
      <c r="I129" s="349"/>
      <c r="J129" s="93" t="str">
        <f t="shared" si="18"/>
        <v/>
      </c>
      <c r="K129" s="271" t="str">
        <f t="shared" si="15"/>
        <v/>
      </c>
      <c r="L129" s="93" t="str">
        <f t="shared" si="16"/>
        <v/>
      </c>
      <c r="M129" s="143">
        <f t="shared" si="19"/>
        <v>0</v>
      </c>
      <c r="N129" s="143">
        <f t="shared" si="20"/>
        <v>0</v>
      </c>
      <c r="O129" s="144">
        <f t="shared" si="17"/>
        <v>0</v>
      </c>
      <c r="P129" s="6"/>
    </row>
    <row r="130" spans="1:16" x14ac:dyDescent="0.2">
      <c r="A130" s="1"/>
      <c r="B130" s="220"/>
      <c r="C130" s="221"/>
      <c r="D130" s="221"/>
      <c r="E130" s="222"/>
      <c r="F130" s="223"/>
      <c r="G130" s="224"/>
      <c r="H130" s="142"/>
      <c r="I130" s="349"/>
      <c r="J130" s="93" t="str">
        <f t="shared" si="18"/>
        <v/>
      </c>
      <c r="K130" s="271" t="str">
        <f t="shared" si="15"/>
        <v/>
      </c>
      <c r="L130" s="93" t="str">
        <f t="shared" si="16"/>
        <v/>
      </c>
      <c r="M130" s="143">
        <f t="shared" si="19"/>
        <v>0</v>
      </c>
      <c r="N130" s="143">
        <f t="shared" si="20"/>
        <v>0</v>
      </c>
      <c r="O130" s="144">
        <f t="shared" si="17"/>
        <v>0</v>
      </c>
      <c r="P130" s="6"/>
    </row>
    <row r="131" spans="1:16" x14ac:dyDescent="0.2">
      <c r="A131" s="1"/>
      <c r="B131" s="220"/>
      <c r="C131" s="221"/>
      <c r="D131" s="221"/>
      <c r="E131" s="222"/>
      <c r="F131" s="223"/>
      <c r="G131" s="224"/>
      <c r="H131" s="142"/>
      <c r="I131" s="349"/>
      <c r="J131" s="93" t="str">
        <f t="shared" si="18"/>
        <v/>
      </c>
      <c r="K131" s="271" t="str">
        <f t="shared" si="15"/>
        <v/>
      </c>
      <c r="L131" s="93" t="str">
        <f t="shared" si="16"/>
        <v/>
      </c>
      <c r="M131" s="143">
        <f t="shared" si="19"/>
        <v>0</v>
      </c>
      <c r="N131" s="143">
        <f t="shared" si="20"/>
        <v>0</v>
      </c>
      <c r="O131" s="144">
        <f t="shared" si="17"/>
        <v>0</v>
      </c>
      <c r="P131" s="6"/>
    </row>
    <row r="132" spans="1:16" x14ac:dyDescent="0.2">
      <c r="A132" s="1"/>
      <c r="B132" s="220"/>
      <c r="C132" s="221"/>
      <c r="D132" s="221"/>
      <c r="E132" s="222"/>
      <c r="F132" s="223"/>
      <c r="G132" s="224"/>
      <c r="H132" s="142"/>
      <c r="I132" s="349"/>
      <c r="J132" s="93" t="str">
        <f t="shared" si="18"/>
        <v/>
      </c>
      <c r="K132" s="271" t="str">
        <f t="shared" si="15"/>
        <v/>
      </c>
      <c r="L132" s="93" t="str">
        <f t="shared" si="16"/>
        <v/>
      </c>
      <c r="M132" s="143">
        <f t="shared" si="19"/>
        <v>0</v>
      </c>
      <c r="N132" s="143">
        <f t="shared" si="20"/>
        <v>0</v>
      </c>
      <c r="O132" s="144">
        <f t="shared" si="17"/>
        <v>0</v>
      </c>
      <c r="P132" s="6"/>
    </row>
    <row r="133" spans="1:16" x14ac:dyDescent="0.2">
      <c r="A133" s="1"/>
      <c r="B133" s="220"/>
      <c r="C133" s="221"/>
      <c r="D133" s="221"/>
      <c r="E133" s="222"/>
      <c r="F133" s="223"/>
      <c r="G133" s="224"/>
      <c r="H133" s="142"/>
      <c r="I133" s="349"/>
      <c r="J133" s="93" t="str">
        <f t="shared" si="18"/>
        <v/>
      </c>
      <c r="K133" s="271" t="str">
        <f t="shared" si="15"/>
        <v/>
      </c>
      <c r="L133" s="93" t="str">
        <f t="shared" si="16"/>
        <v/>
      </c>
      <c r="M133" s="143">
        <f t="shared" si="19"/>
        <v>0</v>
      </c>
      <c r="N133" s="143">
        <f t="shared" si="20"/>
        <v>0</v>
      </c>
      <c r="O133" s="144">
        <f t="shared" si="17"/>
        <v>0</v>
      </c>
      <c r="P133" s="6"/>
    </row>
    <row r="134" spans="1:16" x14ac:dyDescent="0.2">
      <c r="A134" s="1"/>
      <c r="B134" s="220"/>
      <c r="C134" s="221"/>
      <c r="D134" s="221"/>
      <c r="E134" s="222"/>
      <c r="F134" s="223"/>
      <c r="G134" s="224"/>
      <c r="H134" s="142"/>
      <c r="I134" s="349"/>
      <c r="J134" s="93" t="str">
        <f t="shared" si="18"/>
        <v/>
      </c>
      <c r="K134" s="271" t="str">
        <f t="shared" si="15"/>
        <v/>
      </c>
      <c r="L134" s="93" t="str">
        <f t="shared" si="16"/>
        <v/>
      </c>
      <c r="M134" s="143">
        <f t="shared" si="19"/>
        <v>0</v>
      </c>
      <c r="N134" s="143">
        <f t="shared" si="20"/>
        <v>0</v>
      </c>
      <c r="O134" s="144">
        <f t="shared" si="17"/>
        <v>0</v>
      </c>
      <c r="P134" s="6"/>
    </row>
    <row r="135" spans="1:16" x14ac:dyDescent="0.2">
      <c r="A135" s="1"/>
      <c r="B135" s="220"/>
      <c r="C135" s="221"/>
      <c r="D135" s="221"/>
      <c r="E135" s="222"/>
      <c r="F135" s="223"/>
      <c r="G135" s="224"/>
      <c r="H135" s="142"/>
      <c r="I135" s="349"/>
      <c r="J135" s="93" t="str">
        <f t="shared" si="18"/>
        <v/>
      </c>
      <c r="K135" s="271" t="str">
        <f t="shared" si="15"/>
        <v/>
      </c>
      <c r="L135" s="93" t="str">
        <f t="shared" si="16"/>
        <v/>
      </c>
      <c r="M135" s="143">
        <f t="shared" si="19"/>
        <v>0</v>
      </c>
      <c r="N135" s="143">
        <f t="shared" si="20"/>
        <v>0</v>
      </c>
      <c r="O135" s="144">
        <f t="shared" si="17"/>
        <v>0</v>
      </c>
      <c r="P135" s="6"/>
    </row>
    <row r="136" spans="1:16" x14ac:dyDescent="0.2">
      <c r="A136" s="1"/>
      <c r="B136" s="220"/>
      <c r="C136" s="221"/>
      <c r="D136" s="221"/>
      <c r="E136" s="222"/>
      <c r="F136" s="223"/>
      <c r="G136" s="224"/>
      <c r="H136" s="142"/>
      <c r="I136" s="349"/>
      <c r="J136" s="93" t="str">
        <f t="shared" si="18"/>
        <v/>
      </c>
      <c r="K136" s="271" t="str">
        <f t="shared" si="15"/>
        <v/>
      </c>
      <c r="L136" s="93" t="str">
        <f t="shared" si="16"/>
        <v/>
      </c>
      <c r="M136" s="143">
        <f t="shared" si="19"/>
        <v>0</v>
      </c>
      <c r="N136" s="143">
        <f t="shared" si="20"/>
        <v>0</v>
      </c>
      <c r="O136" s="144">
        <f t="shared" si="17"/>
        <v>0</v>
      </c>
      <c r="P136" s="6"/>
    </row>
    <row r="137" spans="1:16" x14ac:dyDescent="0.2">
      <c r="A137" s="1"/>
      <c r="B137" s="220"/>
      <c r="C137" s="221"/>
      <c r="D137" s="221"/>
      <c r="E137" s="222"/>
      <c r="F137" s="223"/>
      <c r="G137" s="224"/>
      <c r="H137" s="142"/>
      <c r="I137" s="349"/>
      <c r="J137" s="93" t="str">
        <f t="shared" si="18"/>
        <v/>
      </c>
      <c r="K137" s="271" t="str">
        <f t="shared" si="15"/>
        <v/>
      </c>
      <c r="L137" s="93" t="str">
        <f t="shared" si="16"/>
        <v/>
      </c>
      <c r="M137" s="143">
        <f t="shared" si="19"/>
        <v>0</v>
      </c>
      <c r="N137" s="143">
        <f t="shared" si="20"/>
        <v>0</v>
      </c>
      <c r="O137" s="144">
        <f t="shared" si="17"/>
        <v>0</v>
      </c>
      <c r="P137" s="6"/>
    </row>
    <row r="138" spans="1:16" x14ac:dyDescent="0.2">
      <c r="A138" s="1"/>
      <c r="B138" s="220"/>
      <c r="C138" s="221"/>
      <c r="D138" s="221"/>
      <c r="E138" s="222"/>
      <c r="F138" s="223"/>
      <c r="G138" s="224"/>
      <c r="H138" s="142"/>
      <c r="I138" s="349"/>
      <c r="J138" s="93" t="str">
        <f t="shared" si="18"/>
        <v/>
      </c>
      <c r="K138" s="271" t="str">
        <f t="shared" si="15"/>
        <v/>
      </c>
      <c r="L138" s="93" t="str">
        <f t="shared" si="16"/>
        <v/>
      </c>
      <c r="M138" s="143">
        <f t="shared" si="19"/>
        <v>0</v>
      </c>
      <c r="N138" s="143">
        <f t="shared" si="20"/>
        <v>0</v>
      </c>
      <c r="O138" s="144">
        <f t="shared" si="17"/>
        <v>0</v>
      </c>
      <c r="P138" s="6"/>
    </row>
    <row r="139" spans="1:16" x14ac:dyDescent="0.2">
      <c r="A139" s="1"/>
      <c r="B139" s="220"/>
      <c r="C139" s="221"/>
      <c r="D139" s="221"/>
      <c r="E139" s="222"/>
      <c r="F139" s="223"/>
      <c r="G139" s="224"/>
      <c r="H139" s="142"/>
      <c r="I139" s="349"/>
      <c r="J139" s="93" t="str">
        <f t="shared" si="18"/>
        <v/>
      </c>
      <c r="K139" s="271" t="str">
        <f t="shared" si="15"/>
        <v/>
      </c>
      <c r="L139" s="93" t="str">
        <f t="shared" si="16"/>
        <v/>
      </c>
      <c r="M139" s="143">
        <f t="shared" si="19"/>
        <v>0</v>
      </c>
      <c r="N139" s="143">
        <f t="shared" si="20"/>
        <v>0</v>
      </c>
      <c r="O139" s="144">
        <f t="shared" si="17"/>
        <v>0</v>
      </c>
      <c r="P139" s="6"/>
    </row>
    <row r="140" spans="1:16" x14ac:dyDescent="0.2">
      <c r="A140" s="1"/>
      <c r="B140" s="220"/>
      <c r="C140" s="221"/>
      <c r="D140" s="221"/>
      <c r="E140" s="222"/>
      <c r="F140" s="223"/>
      <c r="G140" s="224"/>
      <c r="H140" s="142"/>
      <c r="I140" s="349"/>
      <c r="J140" s="93" t="str">
        <f t="shared" si="18"/>
        <v/>
      </c>
      <c r="K140" s="271" t="str">
        <f t="shared" si="15"/>
        <v/>
      </c>
      <c r="L140" s="93" t="str">
        <f t="shared" si="16"/>
        <v/>
      </c>
      <c r="M140" s="143">
        <f t="shared" ref="M140:M171" si="21">IF(AND(I140="",J140&lt;&gt;""),J140,IF(AND(J140="",I140&lt;&gt;""),I140,(F140/100)*C140))</f>
        <v>0</v>
      </c>
      <c r="N140" s="143">
        <f t="shared" ref="N140:N171" si="22">IF(AND(K140="",L140&lt;&gt;""),L140,IF(AND(L140="",K140&lt;&gt;""),K140,(F140/100)*D140))</f>
        <v>0</v>
      </c>
      <c r="O140" s="144">
        <f t="shared" si="17"/>
        <v>0</v>
      </c>
      <c r="P140" s="6"/>
    </row>
    <row r="141" spans="1:16" x14ac:dyDescent="0.2">
      <c r="A141" s="1"/>
      <c r="B141" s="220"/>
      <c r="C141" s="221"/>
      <c r="D141" s="221"/>
      <c r="E141" s="222"/>
      <c r="F141" s="223"/>
      <c r="G141" s="224"/>
      <c r="H141" s="142"/>
      <c r="I141" s="349"/>
      <c r="J141" s="93" t="str">
        <f t="shared" si="18"/>
        <v/>
      </c>
      <c r="K141" s="271" t="str">
        <f t="shared" si="15"/>
        <v/>
      </c>
      <c r="L141" s="93" t="str">
        <f t="shared" si="16"/>
        <v/>
      </c>
      <c r="M141" s="143">
        <f t="shared" si="21"/>
        <v>0</v>
      </c>
      <c r="N141" s="143">
        <f t="shared" si="22"/>
        <v>0</v>
      </c>
      <c r="O141" s="144">
        <f t="shared" si="17"/>
        <v>0</v>
      </c>
      <c r="P141" s="6"/>
    </row>
    <row r="142" spans="1:16" x14ac:dyDescent="0.2">
      <c r="A142" s="1"/>
      <c r="B142" s="220"/>
      <c r="C142" s="221"/>
      <c r="D142" s="221"/>
      <c r="E142" s="222"/>
      <c r="F142" s="223"/>
      <c r="G142" s="224"/>
      <c r="H142" s="142"/>
      <c r="I142" s="349"/>
      <c r="J142" s="93" t="str">
        <f t="shared" si="18"/>
        <v/>
      </c>
      <c r="K142" s="271" t="str">
        <f t="shared" si="15"/>
        <v/>
      </c>
      <c r="L142" s="93" t="str">
        <f t="shared" si="16"/>
        <v/>
      </c>
      <c r="M142" s="143">
        <f t="shared" si="21"/>
        <v>0</v>
      </c>
      <c r="N142" s="143">
        <f t="shared" si="22"/>
        <v>0</v>
      </c>
      <c r="O142" s="144">
        <f t="shared" si="17"/>
        <v>0</v>
      </c>
      <c r="P142" s="6"/>
    </row>
    <row r="143" spans="1:16" x14ac:dyDescent="0.2">
      <c r="A143" s="1"/>
      <c r="B143" s="220"/>
      <c r="C143" s="221"/>
      <c r="D143" s="221"/>
      <c r="E143" s="222"/>
      <c r="F143" s="223"/>
      <c r="G143" s="224"/>
      <c r="H143" s="142"/>
      <c r="I143" s="349"/>
      <c r="J143" s="93" t="str">
        <f t="shared" si="18"/>
        <v/>
      </c>
      <c r="K143" s="271" t="str">
        <f t="shared" si="15"/>
        <v/>
      </c>
      <c r="L143" s="93" t="str">
        <f t="shared" si="16"/>
        <v/>
      </c>
      <c r="M143" s="143">
        <f t="shared" si="21"/>
        <v>0</v>
      </c>
      <c r="N143" s="143">
        <f t="shared" si="22"/>
        <v>0</v>
      </c>
      <c r="O143" s="144">
        <f t="shared" si="17"/>
        <v>0</v>
      </c>
      <c r="P143" s="6"/>
    </row>
    <row r="144" spans="1:16" x14ac:dyDescent="0.2">
      <c r="A144" s="1"/>
      <c r="B144" s="220"/>
      <c r="C144" s="221"/>
      <c r="D144" s="221"/>
      <c r="E144" s="222"/>
      <c r="F144" s="223"/>
      <c r="G144" s="224"/>
      <c r="H144" s="142"/>
      <c r="I144" s="349"/>
      <c r="J144" s="93" t="str">
        <f t="shared" si="18"/>
        <v/>
      </c>
      <c r="K144" s="271" t="str">
        <f t="shared" si="15"/>
        <v/>
      </c>
      <c r="L144" s="93" t="str">
        <f t="shared" si="16"/>
        <v/>
      </c>
      <c r="M144" s="143">
        <f t="shared" si="21"/>
        <v>0</v>
      </c>
      <c r="N144" s="143">
        <f t="shared" si="22"/>
        <v>0</v>
      </c>
      <c r="O144" s="144">
        <f t="shared" si="17"/>
        <v>0</v>
      </c>
      <c r="P144" s="6"/>
    </row>
    <row r="145" spans="1:16" x14ac:dyDescent="0.2">
      <c r="A145" s="1"/>
      <c r="B145" s="220"/>
      <c r="C145" s="221"/>
      <c r="D145" s="221"/>
      <c r="E145" s="222"/>
      <c r="F145" s="223"/>
      <c r="G145" s="224"/>
      <c r="H145" s="142"/>
      <c r="I145" s="349"/>
      <c r="J145" s="93" t="str">
        <f t="shared" si="18"/>
        <v/>
      </c>
      <c r="K145" s="271" t="str">
        <f t="shared" si="15"/>
        <v/>
      </c>
      <c r="L145" s="93" t="str">
        <f t="shared" si="16"/>
        <v/>
      </c>
      <c r="M145" s="143">
        <f t="shared" si="21"/>
        <v>0</v>
      </c>
      <c r="N145" s="143">
        <f t="shared" si="22"/>
        <v>0</v>
      </c>
      <c r="O145" s="144">
        <f t="shared" si="17"/>
        <v>0</v>
      </c>
      <c r="P145" s="6"/>
    </row>
    <row r="146" spans="1:16" x14ac:dyDescent="0.2">
      <c r="A146" s="1"/>
      <c r="B146" s="220"/>
      <c r="C146" s="221"/>
      <c r="D146" s="221"/>
      <c r="E146" s="222"/>
      <c r="F146" s="223"/>
      <c r="G146" s="224"/>
      <c r="H146" s="142"/>
      <c r="I146" s="349"/>
      <c r="J146" s="93" t="str">
        <f t="shared" si="18"/>
        <v/>
      </c>
      <c r="K146" s="271" t="str">
        <f t="shared" si="15"/>
        <v/>
      </c>
      <c r="L146" s="93" t="str">
        <f t="shared" si="16"/>
        <v/>
      </c>
      <c r="M146" s="143">
        <f t="shared" si="21"/>
        <v>0</v>
      </c>
      <c r="N146" s="143">
        <f t="shared" si="22"/>
        <v>0</v>
      </c>
      <c r="O146" s="144">
        <f t="shared" si="17"/>
        <v>0</v>
      </c>
      <c r="P146" s="6"/>
    </row>
    <row r="147" spans="1:16" x14ac:dyDescent="0.2">
      <c r="A147" s="1"/>
      <c r="B147" s="220"/>
      <c r="C147" s="221"/>
      <c r="D147" s="221"/>
      <c r="E147" s="222"/>
      <c r="F147" s="223"/>
      <c r="G147" s="224"/>
      <c r="H147" s="142"/>
      <c r="I147" s="349"/>
      <c r="J147" s="93" t="str">
        <f t="shared" si="18"/>
        <v/>
      </c>
      <c r="K147" s="271" t="str">
        <f t="shared" si="15"/>
        <v/>
      </c>
      <c r="L147" s="93" t="str">
        <f t="shared" si="16"/>
        <v/>
      </c>
      <c r="M147" s="143">
        <f t="shared" si="21"/>
        <v>0</v>
      </c>
      <c r="N147" s="143">
        <f t="shared" si="22"/>
        <v>0</v>
      </c>
      <c r="O147" s="144">
        <f t="shared" si="17"/>
        <v>0</v>
      </c>
      <c r="P147" s="6"/>
    </row>
    <row r="148" spans="1:16" x14ac:dyDescent="0.2">
      <c r="A148" s="1"/>
      <c r="B148" s="220"/>
      <c r="C148" s="221"/>
      <c r="D148" s="221"/>
      <c r="E148" s="222"/>
      <c r="F148" s="223"/>
      <c r="G148" s="224"/>
      <c r="H148" s="142"/>
      <c r="I148" s="349"/>
      <c r="J148" s="93" t="str">
        <f t="shared" si="18"/>
        <v/>
      </c>
      <c r="K148" s="271" t="str">
        <f t="shared" si="15"/>
        <v/>
      </c>
      <c r="L148" s="93" t="str">
        <f t="shared" si="16"/>
        <v/>
      </c>
      <c r="M148" s="143">
        <f t="shared" si="21"/>
        <v>0</v>
      </c>
      <c r="N148" s="143">
        <f t="shared" si="22"/>
        <v>0</v>
      </c>
      <c r="O148" s="144">
        <f t="shared" si="17"/>
        <v>0</v>
      </c>
      <c r="P148" s="6"/>
    </row>
    <row r="149" spans="1:16" x14ac:dyDescent="0.2">
      <c r="A149" s="1"/>
      <c r="B149" s="220"/>
      <c r="C149" s="221"/>
      <c r="D149" s="221"/>
      <c r="E149" s="222"/>
      <c r="F149" s="223"/>
      <c r="G149" s="224"/>
      <c r="H149" s="142"/>
      <c r="I149" s="349"/>
      <c r="J149" s="93" t="str">
        <f t="shared" si="18"/>
        <v/>
      </c>
      <c r="K149" s="271" t="str">
        <f t="shared" si="15"/>
        <v/>
      </c>
      <c r="L149" s="93" t="str">
        <f t="shared" si="16"/>
        <v/>
      </c>
      <c r="M149" s="143">
        <f t="shared" si="21"/>
        <v>0</v>
      </c>
      <c r="N149" s="143">
        <f t="shared" si="22"/>
        <v>0</v>
      </c>
      <c r="O149" s="144">
        <f t="shared" si="17"/>
        <v>0</v>
      </c>
      <c r="P149" s="6"/>
    </row>
    <row r="150" spans="1:16" x14ac:dyDescent="0.2">
      <c r="A150" s="1"/>
      <c r="B150" s="220"/>
      <c r="C150" s="221"/>
      <c r="D150" s="221"/>
      <c r="E150" s="222"/>
      <c r="F150" s="223"/>
      <c r="G150" s="224"/>
      <c r="H150" s="142"/>
      <c r="I150" s="349"/>
      <c r="J150" s="93" t="str">
        <f t="shared" si="18"/>
        <v/>
      </c>
      <c r="K150" s="271" t="str">
        <f t="shared" si="15"/>
        <v/>
      </c>
      <c r="L150" s="93" t="str">
        <f t="shared" si="16"/>
        <v/>
      </c>
      <c r="M150" s="143">
        <f t="shared" si="21"/>
        <v>0</v>
      </c>
      <c r="N150" s="143">
        <f t="shared" si="22"/>
        <v>0</v>
      </c>
      <c r="O150" s="144">
        <f t="shared" si="17"/>
        <v>0</v>
      </c>
      <c r="P150" s="6"/>
    </row>
    <row r="151" spans="1:16" x14ac:dyDescent="0.2">
      <c r="A151" s="1"/>
      <c r="B151" s="220"/>
      <c r="C151" s="221"/>
      <c r="D151" s="221"/>
      <c r="E151" s="222"/>
      <c r="F151" s="223"/>
      <c r="G151" s="224"/>
      <c r="H151" s="142"/>
      <c r="I151" s="349"/>
      <c r="J151" s="93" t="str">
        <f t="shared" si="18"/>
        <v/>
      </c>
      <c r="K151" s="271" t="str">
        <f t="shared" si="15"/>
        <v/>
      </c>
      <c r="L151" s="93" t="str">
        <f t="shared" si="16"/>
        <v/>
      </c>
      <c r="M151" s="143">
        <f t="shared" si="21"/>
        <v>0</v>
      </c>
      <c r="N151" s="143">
        <f t="shared" si="22"/>
        <v>0</v>
      </c>
      <c r="O151" s="144">
        <f t="shared" si="17"/>
        <v>0</v>
      </c>
      <c r="P151" s="6"/>
    </row>
    <row r="152" spans="1:16" x14ac:dyDescent="0.2">
      <c r="A152" s="1"/>
      <c r="B152" s="220"/>
      <c r="C152" s="221"/>
      <c r="D152" s="221"/>
      <c r="E152" s="222"/>
      <c r="F152" s="223"/>
      <c r="G152" s="224"/>
      <c r="H152" s="142"/>
      <c r="I152" s="349"/>
      <c r="J152" s="93" t="str">
        <f t="shared" si="18"/>
        <v/>
      </c>
      <c r="K152" s="271" t="str">
        <f t="shared" si="15"/>
        <v/>
      </c>
      <c r="L152" s="93" t="str">
        <f t="shared" si="16"/>
        <v/>
      </c>
      <c r="M152" s="143">
        <f t="shared" si="21"/>
        <v>0</v>
      </c>
      <c r="N152" s="143">
        <f t="shared" si="22"/>
        <v>0</v>
      </c>
      <c r="O152" s="144">
        <f t="shared" si="17"/>
        <v>0</v>
      </c>
      <c r="P152" s="6"/>
    </row>
    <row r="153" spans="1:16" x14ac:dyDescent="0.2">
      <c r="A153" s="1"/>
      <c r="B153" s="220"/>
      <c r="C153" s="221"/>
      <c r="D153" s="221"/>
      <c r="E153" s="222"/>
      <c r="F153" s="223"/>
      <c r="G153" s="224"/>
      <c r="H153" s="142"/>
      <c r="I153" s="349"/>
      <c r="J153" s="93" t="str">
        <f t="shared" ref="J153:J172" si="23">IF(G153="","",(G153+(C153*(F153/100))))</f>
        <v/>
      </c>
      <c r="K153" s="271" t="str">
        <f t="shared" ref="K153:K172" si="24">IF(H153="","",(IF(H153&gt;(D153*(F153/100)),H153,(D153*(F153/100)))))</f>
        <v/>
      </c>
      <c r="L153" s="93" t="str">
        <f t="shared" ref="L153:L172" si="25">IF(G153="","",(G153+(D153*(F153/100))))</f>
        <v/>
      </c>
      <c r="M153" s="143">
        <f t="shared" si="21"/>
        <v>0</v>
      </c>
      <c r="N153" s="143">
        <f t="shared" si="22"/>
        <v>0</v>
      </c>
      <c r="O153" s="144">
        <f t="shared" ref="O153:O184" si="26">IF(M153="","",SUM(M153,-N153))</f>
        <v>0</v>
      </c>
      <c r="P153" s="6"/>
    </row>
    <row r="154" spans="1:16" x14ac:dyDescent="0.2">
      <c r="A154" s="1"/>
      <c r="B154" s="220"/>
      <c r="C154" s="221"/>
      <c r="D154" s="221"/>
      <c r="E154" s="222"/>
      <c r="F154" s="223"/>
      <c r="G154" s="224"/>
      <c r="H154" s="142"/>
      <c r="I154" s="349"/>
      <c r="J154" s="93" t="str">
        <f t="shared" si="23"/>
        <v/>
      </c>
      <c r="K154" s="271" t="str">
        <f t="shared" si="24"/>
        <v/>
      </c>
      <c r="L154" s="93" t="str">
        <f t="shared" si="25"/>
        <v/>
      </c>
      <c r="M154" s="143">
        <f t="shared" si="21"/>
        <v>0</v>
      </c>
      <c r="N154" s="143">
        <f t="shared" si="22"/>
        <v>0</v>
      </c>
      <c r="O154" s="144">
        <f t="shared" si="26"/>
        <v>0</v>
      </c>
      <c r="P154" s="6"/>
    </row>
    <row r="155" spans="1:16" x14ac:dyDescent="0.2">
      <c r="A155" s="1"/>
      <c r="B155" s="220"/>
      <c r="C155" s="221"/>
      <c r="D155" s="221"/>
      <c r="E155" s="222"/>
      <c r="F155" s="223"/>
      <c r="G155" s="224"/>
      <c r="H155" s="142"/>
      <c r="I155" s="349"/>
      <c r="J155" s="93" t="str">
        <f t="shared" si="23"/>
        <v/>
      </c>
      <c r="K155" s="271" t="str">
        <f t="shared" si="24"/>
        <v/>
      </c>
      <c r="L155" s="93" t="str">
        <f t="shared" si="25"/>
        <v/>
      </c>
      <c r="M155" s="143">
        <f t="shared" si="21"/>
        <v>0</v>
      </c>
      <c r="N155" s="143">
        <f t="shared" si="22"/>
        <v>0</v>
      </c>
      <c r="O155" s="144">
        <f t="shared" si="26"/>
        <v>0</v>
      </c>
      <c r="P155" s="6"/>
    </row>
    <row r="156" spans="1:16" x14ac:dyDescent="0.2">
      <c r="A156" s="1"/>
      <c r="B156" s="220"/>
      <c r="C156" s="221"/>
      <c r="D156" s="221"/>
      <c r="E156" s="222"/>
      <c r="F156" s="223"/>
      <c r="G156" s="224"/>
      <c r="H156" s="142"/>
      <c r="I156" s="349"/>
      <c r="J156" s="93" t="str">
        <f t="shared" si="23"/>
        <v/>
      </c>
      <c r="K156" s="271" t="str">
        <f t="shared" si="24"/>
        <v/>
      </c>
      <c r="L156" s="93" t="str">
        <f t="shared" si="25"/>
        <v/>
      </c>
      <c r="M156" s="143">
        <f t="shared" si="21"/>
        <v>0</v>
      </c>
      <c r="N156" s="143">
        <f t="shared" si="22"/>
        <v>0</v>
      </c>
      <c r="O156" s="144">
        <f t="shared" si="26"/>
        <v>0</v>
      </c>
      <c r="P156" s="6"/>
    </row>
    <row r="157" spans="1:16" x14ac:dyDescent="0.2">
      <c r="A157" s="1"/>
      <c r="B157" s="220"/>
      <c r="C157" s="221"/>
      <c r="D157" s="221"/>
      <c r="E157" s="222"/>
      <c r="F157" s="223"/>
      <c r="G157" s="224"/>
      <c r="H157" s="142"/>
      <c r="I157" s="349"/>
      <c r="J157" s="93" t="str">
        <f t="shared" si="23"/>
        <v/>
      </c>
      <c r="K157" s="271" t="str">
        <f t="shared" si="24"/>
        <v/>
      </c>
      <c r="L157" s="93" t="str">
        <f t="shared" si="25"/>
        <v/>
      </c>
      <c r="M157" s="143">
        <f t="shared" si="21"/>
        <v>0</v>
      </c>
      <c r="N157" s="143">
        <f t="shared" si="22"/>
        <v>0</v>
      </c>
      <c r="O157" s="144">
        <f t="shared" si="26"/>
        <v>0</v>
      </c>
      <c r="P157" s="6"/>
    </row>
    <row r="158" spans="1:16" x14ac:dyDescent="0.2">
      <c r="A158" s="1"/>
      <c r="B158" s="220"/>
      <c r="C158" s="221"/>
      <c r="D158" s="221"/>
      <c r="E158" s="222"/>
      <c r="F158" s="223"/>
      <c r="G158" s="224"/>
      <c r="H158" s="142"/>
      <c r="I158" s="349"/>
      <c r="J158" s="93" t="str">
        <f t="shared" si="23"/>
        <v/>
      </c>
      <c r="K158" s="271" t="str">
        <f t="shared" si="24"/>
        <v/>
      </c>
      <c r="L158" s="93" t="str">
        <f t="shared" si="25"/>
        <v/>
      </c>
      <c r="M158" s="143">
        <f t="shared" si="21"/>
        <v>0</v>
      </c>
      <c r="N158" s="143">
        <f t="shared" si="22"/>
        <v>0</v>
      </c>
      <c r="O158" s="144">
        <f t="shared" si="26"/>
        <v>0</v>
      </c>
      <c r="P158" s="6"/>
    </row>
    <row r="159" spans="1:16" x14ac:dyDescent="0.2">
      <c r="A159" s="1"/>
      <c r="B159" s="220"/>
      <c r="C159" s="221"/>
      <c r="D159" s="221"/>
      <c r="E159" s="222"/>
      <c r="F159" s="223"/>
      <c r="G159" s="224"/>
      <c r="H159" s="142"/>
      <c r="I159" s="349"/>
      <c r="J159" s="93" t="str">
        <f t="shared" si="23"/>
        <v/>
      </c>
      <c r="K159" s="271" t="str">
        <f t="shared" si="24"/>
        <v/>
      </c>
      <c r="L159" s="93" t="str">
        <f t="shared" si="25"/>
        <v/>
      </c>
      <c r="M159" s="143">
        <f t="shared" si="21"/>
        <v>0</v>
      </c>
      <c r="N159" s="143">
        <f t="shared" si="22"/>
        <v>0</v>
      </c>
      <c r="O159" s="144">
        <f t="shared" si="26"/>
        <v>0</v>
      </c>
      <c r="P159" s="6"/>
    </row>
    <row r="160" spans="1:16" x14ac:dyDescent="0.2">
      <c r="A160" s="1"/>
      <c r="B160" s="220"/>
      <c r="C160" s="221"/>
      <c r="D160" s="221"/>
      <c r="E160" s="222"/>
      <c r="F160" s="223"/>
      <c r="G160" s="224"/>
      <c r="H160" s="142"/>
      <c r="I160" s="349"/>
      <c r="J160" s="93" t="str">
        <f t="shared" si="23"/>
        <v/>
      </c>
      <c r="K160" s="271" t="str">
        <f t="shared" si="24"/>
        <v/>
      </c>
      <c r="L160" s="93" t="str">
        <f t="shared" si="25"/>
        <v/>
      </c>
      <c r="M160" s="143">
        <f t="shared" si="21"/>
        <v>0</v>
      </c>
      <c r="N160" s="143">
        <f t="shared" si="22"/>
        <v>0</v>
      </c>
      <c r="O160" s="144">
        <f t="shared" si="26"/>
        <v>0</v>
      </c>
      <c r="P160" s="6"/>
    </row>
    <row r="161" spans="1:16" x14ac:dyDescent="0.2">
      <c r="A161" s="1"/>
      <c r="B161" s="220"/>
      <c r="C161" s="221"/>
      <c r="D161" s="221"/>
      <c r="E161" s="222"/>
      <c r="F161" s="223"/>
      <c r="G161" s="224"/>
      <c r="H161" s="142"/>
      <c r="I161" s="349"/>
      <c r="J161" s="93" t="str">
        <f t="shared" si="23"/>
        <v/>
      </c>
      <c r="K161" s="271" t="str">
        <f t="shared" si="24"/>
        <v/>
      </c>
      <c r="L161" s="93" t="str">
        <f t="shared" si="25"/>
        <v/>
      </c>
      <c r="M161" s="143">
        <f t="shared" si="21"/>
        <v>0</v>
      </c>
      <c r="N161" s="143">
        <f t="shared" si="22"/>
        <v>0</v>
      </c>
      <c r="O161" s="144">
        <f t="shared" si="26"/>
        <v>0</v>
      </c>
      <c r="P161" s="6"/>
    </row>
    <row r="162" spans="1:16" x14ac:dyDescent="0.2">
      <c r="A162" s="1"/>
      <c r="B162" s="220"/>
      <c r="C162" s="221"/>
      <c r="D162" s="221"/>
      <c r="E162" s="222"/>
      <c r="F162" s="223"/>
      <c r="G162" s="224"/>
      <c r="H162" s="142"/>
      <c r="I162" s="349"/>
      <c r="J162" s="93" t="str">
        <f t="shared" si="23"/>
        <v/>
      </c>
      <c r="K162" s="271" t="str">
        <f t="shared" si="24"/>
        <v/>
      </c>
      <c r="L162" s="93" t="str">
        <f t="shared" si="25"/>
        <v/>
      </c>
      <c r="M162" s="143">
        <f t="shared" si="21"/>
        <v>0</v>
      </c>
      <c r="N162" s="143">
        <f t="shared" si="22"/>
        <v>0</v>
      </c>
      <c r="O162" s="144">
        <f t="shared" si="26"/>
        <v>0</v>
      </c>
      <c r="P162" s="6"/>
    </row>
    <row r="163" spans="1:16" x14ac:dyDescent="0.2">
      <c r="A163" s="1"/>
      <c r="B163" s="220"/>
      <c r="C163" s="221"/>
      <c r="D163" s="221"/>
      <c r="E163" s="222"/>
      <c r="F163" s="223"/>
      <c r="G163" s="224"/>
      <c r="H163" s="142"/>
      <c r="I163" s="349"/>
      <c r="J163" s="93" t="str">
        <f t="shared" si="23"/>
        <v/>
      </c>
      <c r="K163" s="271" t="str">
        <f t="shared" si="24"/>
        <v/>
      </c>
      <c r="L163" s="93" t="str">
        <f t="shared" si="25"/>
        <v/>
      </c>
      <c r="M163" s="143">
        <f t="shared" si="21"/>
        <v>0</v>
      </c>
      <c r="N163" s="143">
        <f t="shared" si="22"/>
        <v>0</v>
      </c>
      <c r="O163" s="144">
        <f t="shared" si="26"/>
        <v>0</v>
      </c>
      <c r="P163" s="6"/>
    </row>
    <row r="164" spans="1:16" x14ac:dyDescent="0.2">
      <c r="A164" s="1"/>
      <c r="B164" s="220"/>
      <c r="C164" s="221"/>
      <c r="D164" s="221"/>
      <c r="E164" s="222"/>
      <c r="F164" s="223"/>
      <c r="G164" s="224"/>
      <c r="H164" s="142"/>
      <c r="I164" s="349"/>
      <c r="J164" s="93" t="str">
        <f t="shared" si="23"/>
        <v/>
      </c>
      <c r="K164" s="271" t="str">
        <f t="shared" si="24"/>
        <v/>
      </c>
      <c r="L164" s="93" t="str">
        <f t="shared" si="25"/>
        <v/>
      </c>
      <c r="M164" s="143">
        <f t="shared" si="21"/>
        <v>0</v>
      </c>
      <c r="N164" s="143">
        <f t="shared" si="22"/>
        <v>0</v>
      </c>
      <c r="O164" s="144">
        <f t="shared" si="26"/>
        <v>0</v>
      </c>
      <c r="P164" s="6"/>
    </row>
    <row r="165" spans="1:16" x14ac:dyDescent="0.2">
      <c r="A165" s="1"/>
      <c r="B165" s="220"/>
      <c r="C165" s="221"/>
      <c r="D165" s="221"/>
      <c r="E165" s="222"/>
      <c r="F165" s="223"/>
      <c r="G165" s="224"/>
      <c r="H165" s="142"/>
      <c r="I165" s="349"/>
      <c r="J165" s="93" t="str">
        <f t="shared" si="23"/>
        <v/>
      </c>
      <c r="K165" s="271" t="str">
        <f t="shared" si="24"/>
        <v/>
      </c>
      <c r="L165" s="93" t="str">
        <f t="shared" si="25"/>
        <v/>
      </c>
      <c r="M165" s="143">
        <f t="shared" si="21"/>
        <v>0</v>
      </c>
      <c r="N165" s="143">
        <f t="shared" si="22"/>
        <v>0</v>
      </c>
      <c r="O165" s="144">
        <f t="shared" si="26"/>
        <v>0</v>
      </c>
      <c r="P165" s="6"/>
    </row>
    <row r="166" spans="1:16" x14ac:dyDescent="0.2">
      <c r="A166" s="1"/>
      <c r="B166" s="220"/>
      <c r="C166" s="221"/>
      <c r="D166" s="221"/>
      <c r="E166" s="222"/>
      <c r="F166" s="223"/>
      <c r="G166" s="224"/>
      <c r="H166" s="142"/>
      <c r="I166" s="349"/>
      <c r="J166" s="93" t="str">
        <f t="shared" si="23"/>
        <v/>
      </c>
      <c r="K166" s="271" t="str">
        <f t="shared" si="24"/>
        <v/>
      </c>
      <c r="L166" s="93" t="str">
        <f t="shared" si="25"/>
        <v/>
      </c>
      <c r="M166" s="143">
        <f t="shared" si="21"/>
        <v>0</v>
      </c>
      <c r="N166" s="143">
        <f t="shared" si="22"/>
        <v>0</v>
      </c>
      <c r="O166" s="144">
        <f t="shared" si="26"/>
        <v>0</v>
      </c>
      <c r="P166" s="6"/>
    </row>
    <row r="167" spans="1:16" x14ac:dyDescent="0.2">
      <c r="A167" s="1"/>
      <c r="B167" s="220"/>
      <c r="C167" s="221"/>
      <c r="D167" s="221"/>
      <c r="E167" s="222"/>
      <c r="F167" s="223"/>
      <c r="G167" s="224"/>
      <c r="H167" s="142"/>
      <c r="I167" s="349"/>
      <c r="J167" s="93" t="str">
        <f t="shared" si="23"/>
        <v/>
      </c>
      <c r="K167" s="271" t="str">
        <f t="shared" si="24"/>
        <v/>
      </c>
      <c r="L167" s="93" t="str">
        <f t="shared" si="25"/>
        <v/>
      </c>
      <c r="M167" s="143">
        <f t="shared" si="21"/>
        <v>0</v>
      </c>
      <c r="N167" s="143">
        <f t="shared" si="22"/>
        <v>0</v>
      </c>
      <c r="O167" s="144">
        <f t="shared" si="26"/>
        <v>0</v>
      </c>
      <c r="P167" s="6"/>
    </row>
    <row r="168" spans="1:16" x14ac:dyDescent="0.2">
      <c r="A168" s="1"/>
      <c r="B168" s="220"/>
      <c r="C168" s="221"/>
      <c r="D168" s="221"/>
      <c r="E168" s="222"/>
      <c r="F168" s="223"/>
      <c r="G168" s="224"/>
      <c r="H168" s="142"/>
      <c r="I168" s="349"/>
      <c r="J168" s="93" t="str">
        <f t="shared" si="23"/>
        <v/>
      </c>
      <c r="K168" s="271" t="str">
        <f t="shared" si="24"/>
        <v/>
      </c>
      <c r="L168" s="93" t="str">
        <f t="shared" si="25"/>
        <v/>
      </c>
      <c r="M168" s="143">
        <f t="shared" si="21"/>
        <v>0</v>
      </c>
      <c r="N168" s="143">
        <f t="shared" si="22"/>
        <v>0</v>
      </c>
      <c r="O168" s="144">
        <f t="shared" si="26"/>
        <v>0</v>
      </c>
      <c r="P168" s="6"/>
    </row>
    <row r="169" spans="1:16" x14ac:dyDescent="0.2">
      <c r="A169" s="1"/>
      <c r="B169" s="220"/>
      <c r="C169" s="221"/>
      <c r="D169" s="221"/>
      <c r="E169" s="222"/>
      <c r="F169" s="223"/>
      <c r="G169" s="224"/>
      <c r="H169" s="142"/>
      <c r="I169" s="349"/>
      <c r="J169" s="93" t="str">
        <f t="shared" si="23"/>
        <v/>
      </c>
      <c r="K169" s="271" t="str">
        <f t="shared" si="24"/>
        <v/>
      </c>
      <c r="L169" s="93" t="str">
        <f t="shared" si="25"/>
        <v/>
      </c>
      <c r="M169" s="143">
        <f t="shared" si="21"/>
        <v>0</v>
      </c>
      <c r="N169" s="143">
        <f t="shared" si="22"/>
        <v>0</v>
      </c>
      <c r="O169" s="144">
        <f t="shared" si="26"/>
        <v>0</v>
      </c>
      <c r="P169" s="6"/>
    </row>
    <row r="170" spans="1:16" x14ac:dyDescent="0.2">
      <c r="A170" s="1"/>
      <c r="B170" s="220"/>
      <c r="C170" s="221"/>
      <c r="D170" s="221"/>
      <c r="E170" s="222"/>
      <c r="F170" s="223"/>
      <c r="G170" s="224"/>
      <c r="H170" s="142"/>
      <c r="I170" s="349"/>
      <c r="J170" s="93" t="str">
        <f t="shared" si="23"/>
        <v/>
      </c>
      <c r="K170" s="271" t="str">
        <f t="shared" si="24"/>
        <v/>
      </c>
      <c r="L170" s="93" t="str">
        <f t="shared" si="25"/>
        <v/>
      </c>
      <c r="M170" s="143">
        <f t="shared" si="21"/>
        <v>0</v>
      </c>
      <c r="N170" s="143">
        <f t="shared" si="22"/>
        <v>0</v>
      </c>
      <c r="O170" s="144">
        <f t="shared" si="26"/>
        <v>0</v>
      </c>
      <c r="P170" s="6"/>
    </row>
    <row r="171" spans="1:16" x14ac:dyDescent="0.2">
      <c r="A171" s="1"/>
      <c r="B171" s="220"/>
      <c r="C171" s="221"/>
      <c r="D171" s="221"/>
      <c r="E171" s="222"/>
      <c r="F171" s="223"/>
      <c r="G171" s="224"/>
      <c r="H171" s="142"/>
      <c r="I171" s="349"/>
      <c r="J171" s="93" t="str">
        <f t="shared" si="23"/>
        <v/>
      </c>
      <c r="K171" s="271" t="str">
        <f t="shared" si="24"/>
        <v/>
      </c>
      <c r="L171" s="93" t="str">
        <f t="shared" si="25"/>
        <v/>
      </c>
      <c r="M171" s="143">
        <f t="shared" si="21"/>
        <v>0</v>
      </c>
      <c r="N171" s="143">
        <f t="shared" si="22"/>
        <v>0</v>
      </c>
      <c r="O171" s="144">
        <f t="shared" si="26"/>
        <v>0</v>
      </c>
      <c r="P171" s="6"/>
    </row>
    <row r="172" spans="1:16" x14ac:dyDescent="0.2">
      <c r="A172" s="1"/>
      <c r="B172" s="220"/>
      <c r="C172" s="221"/>
      <c r="D172" s="221"/>
      <c r="E172" s="222"/>
      <c r="F172" s="223"/>
      <c r="G172" s="224"/>
      <c r="H172" s="142"/>
      <c r="I172" s="349"/>
      <c r="J172" s="93" t="str">
        <f t="shared" si="23"/>
        <v/>
      </c>
      <c r="K172" s="271" t="str">
        <f t="shared" si="24"/>
        <v/>
      </c>
      <c r="L172" s="93" t="str">
        <f t="shared" si="25"/>
        <v/>
      </c>
      <c r="M172" s="143">
        <f t="shared" ref="M172:M185" si="27">IF(AND(I172="",J172&lt;&gt;""),J172,IF(AND(J172="",I172&lt;&gt;""),I172,(F172/100)*C172))</f>
        <v>0</v>
      </c>
      <c r="N172" s="143">
        <f t="shared" ref="N172:N185" si="28">IF(AND(K172="",L172&lt;&gt;""),L172,IF(AND(L172="",K172&lt;&gt;""),K172,(F172/100)*D172))</f>
        <v>0</v>
      </c>
      <c r="O172" s="144">
        <f t="shared" si="26"/>
        <v>0</v>
      </c>
      <c r="P172" s="6"/>
    </row>
    <row r="173" spans="1:16" x14ac:dyDescent="0.2">
      <c r="A173" s="1"/>
      <c r="B173" s="220"/>
      <c r="C173" s="221"/>
      <c r="D173" s="221"/>
      <c r="E173" s="222"/>
      <c r="F173" s="223"/>
      <c r="G173" s="224"/>
      <c r="H173" s="142"/>
      <c r="I173" s="349" t="str">
        <f t="shared" ref="I173:I177" si="29">IF(H173="","",(IF(H173&gt;(C173*(F173/100)),H173,(C173*(F173/100)))))</f>
        <v/>
      </c>
      <c r="J173" s="93" t="str">
        <f t="shared" ref="J173:J185" si="30">IF(G173="","",(G173+(C173*(F173/100))))</f>
        <v/>
      </c>
      <c r="K173" s="270" t="str">
        <f t="shared" ref="K173:K177" si="31">IF(H173="","",(IF(H173&gt;(D173*(F173/100)),H173,(D173*(F173/100)))))</f>
        <v/>
      </c>
      <c r="L173" s="93" t="str">
        <f t="shared" ref="L173:L185" si="32">IF(G173="","",(G173+(D173*(F173/100))))</f>
        <v/>
      </c>
      <c r="M173" s="143">
        <f t="shared" si="27"/>
        <v>0</v>
      </c>
      <c r="N173" s="143">
        <f t="shared" si="28"/>
        <v>0</v>
      </c>
      <c r="O173" s="144">
        <f t="shared" si="26"/>
        <v>0</v>
      </c>
      <c r="P173" s="6"/>
    </row>
    <row r="174" spans="1:16" x14ac:dyDescent="0.2">
      <c r="A174" s="1"/>
      <c r="B174" s="220"/>
      <c r="C174" s="221"/>
      <c r="D174" s="221"/>
      <c r="E174" s="222"/>
      <c r="F174" s="223"/>
      <c r="G174" s="224"/>
      <c r="H174" s="142"/>
      <c r="I174" s="349" t="str">
        <f t="shared" si="29"/>
        <v/>
      </c>
      <c r="J174" s="93" t="str">
        <f t="shared" si="30"/>
        <v/>
      </c>
      <c r="K174" s="270" t="str">
        <f t="shared" si="31"/>
        <v/>
      </c>
      <c r="L174" s="93" t="str">
        <f t="shared" si="32"/>
        <v/>
      </c>
      <c r="M174" s="143">
        <f t="shared" si="27"/>
        <v>0</v>
      </c>
      <c r="N174" s="143">
        <f t="shared" si="28"/>
        <v>0</v>
      </c>
      <c r="O174" s="144">
        <f t="shared" si="26"/>
        <v>0</v>
      </c>
      <c r="P174" s="6"/>
    </row>
    <row r="175" spans="1:16" x14ac:dyDescent="0.2">
      <c r="A175" s="1"/>
      <c r="B175" s="220"/>
      <c r="C175" s="221"/>
      <c r="D175" s="221"/>
      <c r="E175" s="222"/>
      <c r="F175" s="223"/>
      <c r="G175" s="224"/>
      <c r="H175" s="142"/>
      <c r="I175" s="349" t="str">
        <f t="shared" si="29"/>
        <v/>
      </c>
      <c r="J175" s="93" t="str">
        <f t="shared" si="30"/>
        <v/>
      </c>
      <c r="K175" s="270" t="str">
        <f t="shared" si="31"/>
        <v/>
      </c>
      <c r="L175" s="93" t="str">
        <f t="shared" si="32"/>
        <v/>
      </c>
      <c r="M175" s="143">
        <f t="shared" si="27"/>
        <v>0</v>
      </c>
      <c r="N175" s="143">
        <f t="shared" si="28"/>
        <v>0</v>
      </c>
      <c r="O175" s="144">
        <f t="shared" si="26"/>
        <v>0</v>
      </c>
      <c r="P175" s="6"/>
    </row>
    <row r="176" spans="1:16" x14ac:dyDescent="0.2">
      <c r="A176" s="1"/>
      <c r="B176" s="220"/>
      <c r="C176" s="221"/>
      <c r="D176" s="221"/>
      <c r="E176" s="222"/>
      <c r="F176" s="223"/>
      <c r="G176" s="224"/>
      <c r="H176" s="142"/>
      <c r="I176" s="349" t="str">
        <f t="shared" si="29"/>
        <v/>
      </c>
      <c r="J176" s="93" t="str">
        <f t="shared" si="30"/>
        <v/>
      </c>
      <c r="K176" s="270" t="str">
        <f t="shared" si="31"/>
        <v/>
      </c>
      <c r="L176" s="93" t="str">
        <f t="shared" si="32"/>
        <v/>
      </c>
      <c r="M176" s="143">
        <f t="shared" si="27"/>
        <v>0</v>
      </c>
      <c r="N176" s="143">
        <f t="shared" si="28"/>
        <v>0</v>
      </c>
      <c r="O176" s="144">
        <f t="shared" si="26"/>
        <v>0</v>
      </c>
      <c r="P176" s="6"/>
    </row>
    <row r="177" spans="1:17" x14ac:dyDescent="0.2">
      <c r="A177" s="1"/>
      <c r="B177" s="220"/>
      <c r="C177" s="221"/>
      <c r="D177" s="221"/>
      <c r="E177" s="222"/>
      <c r="F177" s="223"/>
      <c r="G177" s="224"/>
      <c r="H177" s="142"/>
      <c r="I177" s="349" t="str">
        <f t="shared" si="29"/>
        <v/>
      </c>
      <c r="J177" s="93" t="str">
        <f t="shared" si="30"/>
        <v/>
      </c>
      <c r="K177" s="270" t="str">
        <f t="shared" si="31"/>
        <v/>
      </c>
      <c r="L177" s="93" t="str">
        <f t="shared" si="32"/>
        <v/>
      </c>
      <c r="M177" s="143">
        <f t="shared" si="27"/>
        <v>0</v>
      </c>
      <c r="N177" s="143">
        <f t="shared" si="28"/>
        <v>0</v>
      </c>
      <c r="O177" s="144">
        <f t="shared" si="26"/>
        <v>0</v>
      </c>
      <c r="P177" s="6"/>
    </row>
    <row r="178" spans="1:17" x14ac:dyDescent="0.2">
      <c r="A178" s="1"/>
      <c r="B178" s="220"/>
      <c r="C178" s="221"/>
      <c r="D178" s="221"/>
      <c r="E178" s="222"/>
      <c r="F178" s="223"/>
      <c r="G178" s="224"/>
      <c r="H178" s="142"/>
      <c r="I178" s="349" t="str">
        <f>IF(H178="","",(IF(H178&gt;(C178*(F178/100)),H178,(C178*(F178/100)))))</f>
        <v/>
      </c>
      <c r="J178" s="93" t="str">
        <f t="shared" si="30"/>
        <v/>
      </c>
      <c r="K178" s="270" t="str">
        <f>IF(H178="","",(IF(H178&gt;(D178*(F178/100)),H178,(D178*(F178/100)))))</f>
        <v/>
      </c>
      <c r="L178" s="93" t="str">
        <f t="shared" si="32"/>
        <v/>
      </c>
      <c r="M178" s="143">
        <f t="shared" si="27"/>
        <v>0</v>
      </c>
      <c r="N178" s="143">
        <f t="shared" si="28"/>
        <v>0</v>
      </c>
      <c r="O178" s="144">
        <f t="shared" si="26"/>
        <v>0</v>
      </c>
      <c r="P178" s="6"/>
    </row>
    <row r="179" spans="1:17" x14ac:dyDescent="0.2">
      <c r="A179" s="1"/>
      <c r="B179" s="220"/>
      <c r="C179" s="221"/>
      <c r="D179" s="221"/>
      <c r="E179" s="222"/>
      <c r="F179" s="223"/>
      <c r="G179" s="224"/>
      <c r="H179" s="142"/>
      <c r="I179" s="349" t="str">
        <f>IF(H179="","",(IF(H179&gt;(C179*(F179/100)),H179,(C179*(F179/100)))))</f>
        <v/>
      </c>
      <c r="J179" s="93" t="str">
        <f t="shared" si="30"/>
        <v/>
      </c>
      <c r="K179" s="270" t="str">
        <f>IF(H179="","",(IF(H179&gt;(D179*(F179/100)),H179,(D179*(F179/100)))))</f>
        <v/>
      </c>
      <c r="L179" s="93" t="str">
        <f t="shared" si="32"/>
        <v/>
      </c>
      <c r="M179" s="143">
        <f t="shared" si="27"/>
        <v>0</v>
      </c>
      <c r="N179" s="143">
        <f t="shared" si="28"/>
        <v>0</v>
      </c>
      <c r="O179" s="144">
        <f t="shared" si="26"/>
        <v>0</v>
      </c>
      <c r="P179" s="6"/>
    </row>
    <row r="180" spans="1:17" x14ac:dyDescent="0.2">
      <c r="A180" s="1"/>
      <c r="B180" s="220"/>
      <c r="C180" s="221"/>
      <c r="D180" s="221"/>
      <c r="E180" s="222"/>
      <c r="F180" s="223"/>
      <c r="G180" s="224"/>
      <c r="H180" s="142"/>
      <c r="I180" s="349" t="str">
        <f>IF(H180="","",(IF(H180&gt;(C180*(F180/100)),H180,(C180*(F180/100)))))</f>
        <v/>
      </c>
      <c r="J180" s="93" t="str">
        <f t="shared" si="30"/>
        <v/>
      </c>
      <c r="K180" s="270" t="str">
        <f>IF(H180="","",(IF(H180&gt;(D180*(F180/100)),H180,(D180*(F180/100)))))</f>
        <v/>
      </c>
      <c r="L180" s="93" t="str">
        <f t="shared" si="32"/>
        <v/>
      </c>
      <c r="M180" s="143">
        <f t="shared" si="27"/>
        <v>0</v>
      </c>
      <c r="N180" s="143">
        <f t="shared" si="28"/>
        <v>0</v>
      </c>
      <c r="O180" s="144">
        <f t="shared" si="26"/>
        <v>0</v>
      </c>
      <c r="P180" s="6"/>
    </row>
    <row r="181" spans="1:17" x14ac:dyDescent="0.2">
      <c r="A181" s="1"/>
      <c r="B181" s="220"/>
      <c r="C181" s="221"/>
      <c r="D181" s="221"/>
      <c r="E181" s="222"/>
      <c r="F181" s="223"/>
      <c r="G181" s="224"/>
      <c r="H181" s="142"/>
      <c r="I181" s="349" t="str">
        <f>IF(H181="","",(IF(H181&gt;(C181*(F181/100)),H181,(C181*(F181/100)))))</f>
        <v/>
      </c>
      <c r="J181" s="93" t="str">
        <f t="shared" si="30"/>
        <v/>
      </c>
      <c r="K181" s="270" t="str">
        <f>IF(H181="","",(IF(H181&gt;(D181*(F181/100)),H181,(D181*(F181/100)))))</f>
        <v/>
      </c>
      <c r="L181" s="93" t="str">
        <f t="shared" si="32"/>
        <v/>
      </c>
      <c r="M181" s="143">
        <f t="shared" si="27"/>
        <v>0</v>
      </c>
      <c r="N181" s="143">
        <f t="shared" si="28"/>
        <v>0</v>
      </c>
      <c r="O181" s="144">
        <f t="shared" si="26"/>
        <v>0</v>
      </c>
      <c r="P181" s="6"/>
    </row>
    <row r="182" spans="1:17" x14ac:dyDescent="0.2">
      <c r="A182" s="1"/>
      <c r="B182" s="220"/>
      <c r="C182" s="221"/>
      <c r="D182" s="221"/>
      <c r="E182" s="222"/>
      <c r="F182" s="223"/>
      <c r="G182" s="224"/>
      <c r="H182" s="142"/>
      <c r="I182" s="349" t="str">
        <f t="shared" ref="I182:I185" si="33">IF(H182="","",(IF(H182&gt;(C182*(F182/100)),H182,(C182*(F182/100)))))</f>
        <v/>
      </c>
      <c r="J182" s="93" t="str">
        <f t="shared" si="30"/>
        <v/>
      </c>
      <c r="K182" s="270" t="str">
        <f t="shared" ref="K182:K185" si="34">IF(H182="","",(IF(H182&gt;(D182*(F182/100)),H182,(D182*(F182/100)))))</f>
        <v/>
      </c>
      <c r="L182" s="93" t="str">
        <f t="shared" si="32"/>
        <v/>
      </c>
      <c r="M182" s="143">
        <f t="shared" si="27"/>
        <v>0</v>
      </c>
      <c r="N182" s="143">
        <f t="shared" si="28"/>
        <v>0</v>
      </c>
      <c r="O182" s="144">
        <f t="shared" si="26"/>
        <v>0</v>
      </c>
      <c r="P182" s="6"/>
    </row>
    <row r="183" spans="1:17" x14ac:dyDescent="0.2">
      <c r="A183" s="1"/>
      <c r="B183" s="220"/>
      <c r="C183" s="221"/>
      <c r="D183" s="221"/>
      <c r="E183" s="222"/>
      <c r="F183" s="223"/>
      <c r="G183" s="224"/>
      <c r="H183" s="142"/>
      <c r="I183" s="349" t="str">
        <f t="shared" si="33"/>
        <v/>
      </c>
      <c r="J183" s="93" t="str">
        <f t="shared" si="30"/>
        <v/>
      </c>
      <c r="K183" s="270" t="str">
        <f t="shared" si="34"/>
        <v/>
      </c>
      <c r="L183" s="93" t="str">
        <f t="shared" si="32"/>
        <v/>
      </c>
      <c r="M183" s="143">
        <f t="shared" si="27"/>
        <v>0</v>
      </c>
      <c r="N183" s="143">
        <f t="shared" si="28"/>
        <v>0</v>
      </c>
      <c r="O183" s="144">
        <f t="shared" si="26"/>
        <v>0</v>
      </c>
      <c r="P183" s="6"/>
    </row>
    <row r="184" spans="1:17" x14ac:dyDescent="0.2">
      <c r="A184" s="1"/>
      <c r="B184" s="220"/>
      <c r="C184" s="221"/>
      <c r="D184" s="221"/>
      <c r="E184" s="222"/>
      <c r="F184" s="223"/>
      <c r="G184" s="224"/>
      <c r="H184" s="142"/>
      <c r="I184" s="349" t="str">
        <f t="shared" si="33"/>
        <v/>
      </c>
      <c r="J184" s="93" t="str">
        <f t="shared" si="30"/>
        <v/>
      </c>
      <c r="K184" s="270" t="str">
        <f t="shared" si="34"/>
        <v/>
      </c>
      <c r="L184" s="93" t="str">
        <f t="shared" si="32"/>
        <v/>
      </c>
      <c r="M184" s="143">
        <f t="shared" si="27"/>
        <v>0</v>
      </c>
      <c r="N184" s="143">
        <f t="shared" si="28"/>
        <v>0</v>
      </c>
      <c r="O184" s="144">
        <f t="shared" si="26"/>
        <v>0</v>
      </c>
      <c r="P184" s="6"/>
    </row>
    <row r="185" spans="1:17" x14ac:dyDescent="0.2">
      <c r="A185" s="1"/>
      <c r="B185" s="220"/>
      <c r="C185" s="221"/>
      <c r="D185" s="221"/>
      <c r="E185" s="222"/>
      <c r="F185" s="223"/>
      <c r="G185" s="224"/>
      <c r="H185" s="142"/>
      <c r="I185" s="349" t="str">
        <f t="shared" si="33"/>
        <v/>
      </c>
      <c r="J185" s="93" t="str">
        <f t="shared" si="30"/>
        <v/>
      </c>
      <c r="K185" s="270" t="str">
        <f t="shared" si="34"/>
        <v/>
      </c>
      <c r="L185" s="93" t="str">
        <f t="shared" si="32"/>
        <v/>
      </c>
      <c r="M185" s="143">
        <f t="shared" si="27"/>
        <v>0</v>
      </c>
      <c r="N185" s="143">
        <f t="shared" si="28"/>
        <v>0</v>
      </c>
      <c r="O185" s="144">
        <f t="shared" ref="O185" si="35">IF(M185="","",SUM(M185,-N185))</f>
        <v>0</v>
      </c>
      <c r="P185" s="6"/>
    </row>
    <row r="186" spans="1:17" x14ac:dyDescent="0.2">
      <c r="A186" s="1"/>
      <c r="B186" s="17" t="s">
        <v>347</v>
      </c>
      <c r="C186" s="111">
        <f>SUM(C15:C185)</f>
        <v>0</v>
      </c>
      <c r="D186" s="111">
        <f>SUM(D15:D185)</f>
        <v>0</v>
      </c>
      <c r="E186" s="92"/>
      <c r="F186" s="18"/>
      <c r="G186" s="570" t="s">
        <v>541</v>
      </c>
      <c r="H186" s="571"/>
      <c r="I186" s="571"/>
      <c r="J186" s="571"/>
      <c r="K186" s="571"/>
      <c r="L186" s="571"/>
      <c r="M186" s="571"/>
      <c r="N186" s="572"/>
      <c r="O186" s="111">
        <f>SUM(O15:O185)</f>
        <v>0</v>
      </c>
      <c r="P186" s="6"/>
    </row>
    <row r="187" spans="1:17" ht="9" customHeight="1" x14ac:dyDescent="0.2">
      <c r="A187" s="1"/>
      <c r="B187" s="17"/>
      <c r="C187" s="3"/>
      <c r="D187" s="3"/>
      <c r="E187" s="3"/>
      <c r="F187" s="18"/>
      <c r="G187" s="3"/>
      <c r="H187" s="3"/>
      <c r="I187" s="13"/>
      <c r="J187" s="13"/>
      <c r="K187" s="13"/>
      <c r="L187" s="13"/>
      <c r="M187" s="3"/>
      <c r="N187" s="38"/>
      <c r="O187" s="38"/>
      <c r="P187" s="6"/>
    </row>
    <row r="188" spans="1:17" ht="14.25" customHeight="1" x14ac:dyDescent="0.2">
      <c r="A188" s="85"/>
      <c r="B188" s="573" t="s">
        <v>348</v>
      </c>
      <c r="C188" s="574"/>
      <c r="D188" s="574"/>
      <c r="E188" s="574"/>
      <c r="F188" s="574"/>
      <c r="G188" s="574"/>
      <c r="H188" s="574"/>
      <c r="I188" s="574"/>
      <c r="J188" s="574"/>
      <c r="K188" s="574"/>
      <c r="L188" s="574"/>
      <c r="M188" s="574"/>
      <c r="N188" s="574"/>
      <c r="O188" s="574"/>
      <c r="P188" s="45"/>
    </row>
    <row r="189" spans="1:17" ht="21" customHeight="1" x14ac:dyDescent="0.2">
      <c r="A189" s="86"/>
      <c r="B189" s="15" t="s">
        <v>349</v>
      </c>
      <c r="C189" s="87"/>
      <c r="D189" s="87"/>
      <c r="E189" s="87"/>
      <c r="F189" s="87"/>
      <c r="G189" s="87"/>
      <c r="H189" s="87"/>
      <c r="I189" s="88"/>
      <c r="J189" s="88"/>
      <c r="K189" s="88"/>
      <c r="L189" s="88"/>
      <c r="M189" s="87"/>
      <c r="N189" s="89"/>
      <c r="O189" s="87"/>
      <c r="P189" s="90"/>
      <c r="Q189" s="91"/>
    </row>
  </sheetData>
  <sheetProtection algorithmName="SHA-512" hashValue="Q5Io1leYs9zAdkWFCPeuucm4/3mYQ35ThcqSzMWYQFPUBzebJ+ghfmtZOro4hJVnwq4cuB4XpXblZXhNpaqU8Q==" saltValue="qEW60Avk6b8fypVOu0iFBQ==" spinCount="100000" sheet="1" objects="1" scenarios="1"/>
  <mergeCells count="4">
    <mergeCell ref="G186:N186"/>
    <mergeCell ref="B188:O188"/>
    <mergeCell ref="B2:F2"/>
    <mergeCell ref="R11:Z11"/>
  </mergeCells>
  <phoneticPr fontId="0" type="noConversion"/>
  <dataValidations xWindow="298" yWindow="622" count="2">
    <dataValidation type="whole" operator="greaterThan" allowBlank="1" showInputMessage="1" showErrorMessage="1" errorTitle="Data Entry Error" error="This value must be greater than zero." promptTitle="Note:" prompt="This value cannot be zero." sqref="D15:D185" xr:uid="{00000000-0002-0000-0B00-000000000000}">
      <formula1>0</formula1>
    </dataValidation>
    <dataValidation allowBlank="1" showInputMessage="1" showErrorMessage="1" prompt="Income identified in this Schedule can only be used this year._x000a__x000a_Only include the amount of income to be utilised that offsets a potential excess._x000a__x000a_Income not used can not be carried forward as it will be deducted from Schedule 3 next year." sqref="B15:B185" xr:uid="{00000000-0002-0000-0B00-000001000000}"/>
  </dataValidations>
  <printOptions horizontalCentered="1"/>
  <pageMargins left="0.35433070866141736" right="0.35433070866141736" top="0.39370078740157483" bottom="0.31496062992125984" header="0.19685039370078741" footer="0.39370078740157483"/>
  <pageSetup paperSize="9" scale="60" fitToHeight="2" orientation="portrait" horizontalDpi="300" verticalDpi="300" r:id="rId1"/>
  <headerFooter alignWithMargins="0">
    <oddHeader xml:space="preserve">&amp;C&amp;"Arial,Bold"Office of Local Government - 2021-22 Permissible Income Workpapers </oddHead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L63"/>
  <sheetViews>
    <sheetView zoomScale="91" zoomScaleNormal="91" workbookViewId="0"/>
  </sheetViews>
  <sheetFormatPr defaultRowHeight="12.75" x14ac:dyDescent="0.2"/>
  <cols>
    <col min="1" max="1" width="2.42578125" customWidth="1"/>
    <col min="2" max="2" width="12" customWidth="1"/>
    <col min="12" max="12" width="6.28515625" customWidth="1"/>
  </cols>
  <sheetData>
    <row r="1" spans="1:12" ht="12" customHeight="1" x14ac:dyDescent="0.2">
      <c r="A1" s="230"/>
      <c r="B1" s="4"/>
      <c r="C1" s="4"/>
      <c r="D1" s="4"/>
      <c r="E1" s="4"/>
      <c r="F1" s="4"/>
      <c r="G1" s="4"/>
      <c r="H1" s="4"/>
      <c r="I1" s="4"/>
      <c r="J1" s="4"/>
      <c r="K1" s="4"/>
      <c r="L1" s="5"/>
    </row>
    <row r="2" spans="1:12" ht="23.25" customHeight="1" x14ac:dyDescent="0.3">
      <c r="A2" s="1"/>
      <c r="B2" s="182" t="s">
        <v>620</v>
      </c>
      <c r="C2" s="3"/>
      <c r="D2" s="3"/>
      <c r="E2" s="3"/>
      <c r="F2" s="3"/>
      <c r="G2" s="3"/>
      <c r="H2" s="3"/>
      <c r="I2" s="3"/>
      <c r="J2" s="3"/>
      <c r="K2" s="3"/>
      <c r="L2" s="6"/>
    </row>
    <row r="3" spans="1:12" ht="15" customHeight="1" x14ac:dyDescent="0.2">
      <c r="A3" s="1"/>
      <c r="B3" s="3"/>
      <c r="C3" s="3"/>
      <c r="D3" s="3"/>
      <c r="E3" s="3"/>
      <c r="F3" s="3"/>
      <c r="G3" s="3"/>
      <c r="H3" s="3"/>
      <c r="I3" s="3"/>
      <c r="J3" s="3"/>
      <c r="K3" s="3"/>
      <c r="L3" s="6"/>
    </row>
    <row r="4" spans="1:12" ht="15" customHeight="1" x14ac:dyDescent="0.25">
      <c r="A4" s="1"/>
      <c r="B4" s="181" t="s">
        <v>627</v>
      </c>
      <c r="C4" s="3"/>
      <c r="D4" s="3"/>
      <c r="E4" s="3"/>
      <c r="F4" s="3"/>
      <c r="G4" s="3"/>
      <c r="H4" s="3"/>
      <c r="I4" s="3"/>
      <c r="J4" s="3"/>
      <c r="K4" s="3"/>
      <c r="L4" s="6"/>
    </row>
    <row r="5" spans="1:12" ht="15" customHeight="1" x14ac:dyDescent="0.2">
      <c r="A5" s="1"/>
      <c r="B5" s="156"/>
      <c r="C5" s="156"/>
      <c r="D5" s="156"/>
      <c r="E5" s="156"/>
      <c r="F5" s="156"/>
      <c r="G5" s="156"/>
      <c r="H5" s="156"/>
      <c r="I5" s="156"/>
      <c r="J5" s="156"/>
      <c r="K5" s="156"/>
      <c r="L5" s="6"/>
    </row>
    <row r="6" spans="1:12" ht="15" customHeight="1" x14ac:dyDescent="0.25">
      <c r="A6" s="1"/>
      <c r="B6" s="46" t="s">
        <v>295</v>
      </c>
      <c r="C6" s="156" t="s">
        <v>621</v>
      </c>
      <c r="D6" s="156"/>
      <c r="E6" s="156"/>
      <c r="F6" s="156"/>
      <c r="G6" s="156"/>
      <c r="H6" s="156"/>
      <c r="I6" s="156"/>
      <c r="J6" s="156"/>
      <c r="K6" s="156"/>
      <c r="L6" s="6"/>
    </row>
    <row r="7" spans="1:12" ht="15" customHeight="1" x14ac:dyDescent="0.25">
      <c r="A7" s="1"/>
      <c r="B7" s="46"/>
      <c r="C7" s="156" t="s">
        <v>350</v>
      </c>
      <c r="D7" s="156"/>
      <c r="E7" s="156"/>
      <c r="F7" s="156"/>
      <c r="G7" s="156"/>
      <c r="H7" s="156"/>
      <c r="I7" s="156"/>
      <c r="J7" s="156"/>
      <c r="K7" s="156"/>
      <c r="L7" s="6"/>
    </row>
    <row r="8" spans="1:12" ht="15" customHeight="1" x14ac:dyDescent="0.25">
      <c r="A8" s="1"/>
      <c r="B8" s="46"/>
      <c r="C8" s="156"/>
      <c r="D8" s="156"/>
      <c r="E8" s="156"/>
      <c r="F8" s="156"/>
      <c r="G8" s="156"/>
      <c r="H8" s="156"/>
      <c r="I8" s="156"/>
      <c r="J8" s="156"/>
      <c r="K8" s="156"/>
      <c r="L8" s="6"/>
    </row>
    <row r="9" spans="1:12" ht="15" customHeight="1" x14ac:dyDescent="0.25">
      <c r="A9" s="1"/>
      <c r="B9" s="46" t="s">
        <v>191</v>
      </c>
      <c r="C9" s="156"/>
      <c r="D9" s="156"/>
      <c r="E9" s="156"/>
      <c r="F9" s="156"/>
      <c r="G9" s="156"/>
      <c r="H9" s="156"/>
      <c r="I9" s="156"/>
      <c r="J9" s="156"/>
      <c r="K9" s="156"/>
      <c r="L9" s="6"/>
    </row>
    <row r="10" spans="1:12" ht="15" customHeight="1" x14ac:dyDescent="0.2">
      <c r="A10" s="1"/>
      <c r="B10" s="183" t="s">
        <v>192</v>
      </c>
      <c r="C10" s="156" t="s">
        <v>351</v>
      </c>
      <c r="D10" s="156"/>
      <c r="E10" s="156"/>
      <c r="F10" s="156"/>
      <c r="G10" s="156"/>
      <c r="H10" s="156"/>
      <c r="I10" s="156"/>
      <c r="J10" s="156"/>
      <c r="K10" s="156"/>
      <c r="L10" s="6"/>
    </row>
    <row r="11" spans="1:12" ht="15" customHeight="1" x14ac:dyDescent="0.2">
      <c r="A11" s="1"/>
      <c r="B11" s="156"/>
      <c r="C11" s="156" t="s">
        <v>352</v>
      </c>
      <c r="D11" s="156"/>
      <c r="E11" s="156"/>
      <c r="F11" s="156"/>
      <c r="G11" s="156"/>
      <c r="H11" s="156"/>
      <c r="I11" s="156"/>
      <c r="J11" s="156"/>
      <c r="K11" s="156"/>
      <c r="L11" s="6"/>
    </row>
    <row r="12" spans="1:12" ht="15" customHeight="1" x14ac:dyDescent="0.2">
      <c r="A12" s="1"/>
      <c r="B12" s="156"/>
      <c r="C12" s="156"/>
      <c r="D12" s="156"/>
      <c r="E12" s="156"/>
      <c r="F12" s="156"/>
      <c r="G12" s="156"/>
      <c r="H12" s="156"/>
      <c r="I12" s="156"/>
      <c r="J12" s="156"/>
      <c r="K12" s="156"/>
      <c r="L12" s="6"/>
    </row>
    <row r="13" spans="1:12" ht="15" customHeight="1" x14ac:dyDescent="0.2">
      <c r="A13" s="1"/>
      <c r="B13" s="183" t="s">
        <v>192</v>
      </c>
      <c r="C13" s="156" t="s">
        <v>353</v>
      </c>
      <c r="D13" s="156"/>
      <c r="E13" s="156"/>
      <c r="F13" s="156"/>
      <c r="G13" s="156"/>
      <c r="H13" s="156"/>
      <c r="I13" s="156"/>
      <c r="J13" s="156"/>
      <c r="K13" s="156"/>
      <c r="L13" s="6"/>
    </row>
    <row r="14" spans="1:12" ht="15" customHeight="1" x14ac:dyDescent="0.2">
      <c r="A14" s="1"/>
      <c r="B14" s="183"/>
      <c r="C14" s="156" t="s">
        <v>354</v>
      </c>
      <c r="D14" s="156"/>
      <c r="E14" s="156"/>
      <c r="F14" s="156"/>
      <c r="G14" s="156"/>
      <c r="H14" s="156"/>
      <c r="I14" s="156"/>
      <c r="J14" s="156"/>
      <c r="K14" s="156"/>
      <c r="L14" s="6"/>
    </row>
    <row r="15" spans="1:12" ht="15" customHeight="1" x14ac:dyDescent="0.2">
      <c r="A15" s="1"/>
      <c r="B15" s="156"/>
      <c r="C15" s="156" t="s">
        <v>355</v>
      </c>
      <c r="D15" s="156"/>
      <c r="E15" s="156"/>
      <c r="F15" s="156"/>
      <c r="G15" s="156"/>
      <c r="H15" s="156"/>
      <c r="I15" s="156"/>
      <c r="J15" s="156"/>
      <c r="K15" s="156"/>
      <c r="L15" s="6"/>
    </row>
    <row r="16" spans="1:12" ht="15" customHeight="1" x14ac:dyDescent="0.2">
      <c r="A16" s="1"/>
      <c r="B16" s="156"/>
      <c r="C16" s="156" t="s">
        <v>356</v>
      </c>
      <c r="D16" s="156"/>
      <c r="E16" s="156"/>
      <c r="F16" s="156"/>
      <c r="G16" s="156"/>
      <c r="H16" s="156"/>
      <c r="I16" s="156"/>
      <c r="J16" s="156"/>
      <c r="K16" s="156"/>
      <c r="L16" s="6"/>
    </row>
    <row r="17" spans="1:12" ht="15" customHeight="1" x14ac:dyDescent="0.2">
      <c r="A17" s="1"/>
      <c r="B17" s="156"/>
      <c r="C17" s="156"/>
      <c r="D17" s="156"/>
      <c r="E17" s="156"/>
      <c r="F17" s="156"/>
      <c r="G17" s="156"/>
      <c r="H17" s="156"/>
      <c r="I17" s="156"/>
      <c r="J17" s="156"/>
      <c r="K17" s="156"/>
      <c r="L17" s="6"/>
    </row>
    <row r="18" spans="1:12" ht="15" customHeight="1" x14ac:dyDescent="0.2">
      <c r="A18" s="1"/>
      <c r="B18" s="183" t="s">
        <v>192</v>
      </c>
      <c r="C18" s="156" t="s">
        <v>622</v>
      </c>
      <c r="D18" s="156"/>
      <c r="E18" s="156"/>
      <c r="F18" s="156"/>
      <c r="G18" s="156"/>
      <c r="H18" s="156"/>
      <c r="I18" s="156"/>
      <c r="J18" s="156"/>
      <c r="K18" s="156"/>
      <c r="L18" s="6"/>
    </row>
    <row r="19" spans="1:12" ht="15" customHeight="1" x14ac:dyDescent="0.2">
      <c r="A19" s="1"/>
      <c r="B19" s="156"/>
      <c r="C19" s="156" t="s">
        <v>651</v>
      </c>
      <c r="D19" s="156"/>
      <c r="E19" s="156"/>
      <c r="F19" s="156"/>
      <c r="G19" s="156"/>
      <c r="H19" s="156"/>
      <c r="I19" s="156"/>
      <c r="J19" s="156"/>
      <c r="K19" s="156"/>
      <c r="L19" s="6"/>
    </row>
    <row r="20" spans="1:12" ht="15" customHeight="1" x14ac:dyDescent="0.2">
      <c r="A20" s="1"/>
      <c r="B20" s="156"/>
      <c r="C20" s="156"/>
      <c r="D20" s="156"/>
      <c r="E20" s="156"/>
      <c r="F20" s="156"/>
      <c r="G20" s="156"/>
      <c r="H20" s="156"/>
      <c r="I20" s="156"/>
      <c r="J20" s="156"/>
      <c r="K20" s="156"/>
      <c r="L20" s="6"/>
    </row>
    <row r="21" spans="1:12" ht="15" customHeight="1" x14ac:dyDescent="0.25">
      <c r="A21" s="1"/>
      <c r="B21" s="549" t="s">
        <v>196</v>
      </c>
      <c r="C21" s="549"/>
      <c r="D21" s="549"/>
      <c r="E21" s="549"/>
      <c r="F21" s="549"/>
      <c r="G21" s="549"/>
      <c r="H21" s="549"/>
      <c r="I21" s="549"/>
      <c r="J21" s="549"/>
      <c r="K21" s="549"/>
      <c r="L21" s="6"/>
    </row>
    <row r="22" spans="1:12" ht="15" customHeight="1" x14ac:dyDescent="0.2">
      <c r="A22" s="1"/>
      <c r="B22" s="156"/>
      <c r="C22" s="156"/>
      <c r="D22" s="156"/>
      <c r="E22" s="156"/>
      <c r="F22" s="156"/>
      <c r="G22" s="156"/>
      <c r="H22" s="156"/>
      <c r="I22" s="156"/>
      <c r="J22" s="156"/>
      <c r="K22" s="156"/>
      <c r="L22" s="6"/>
    </row>
    <row r="23" spans="1:12" ht="15" customHeight="1" x14ac:dyDescent="0.25">
      <c r="A23" s="1"/>
      <c r="B23" s="46" t="s">
        <v>357</v>
      </c>
      <c r="C23" s="156"/>
      <c r="D23" s="156"/>
      <c r="E23" s="156"/>
      <c r="F23" s="156"/>
      <c r="G23" s="156"/>
      <c r="H23" s="156"/>
      <c r="I23" s="156"/>
      <c r="J23" s="156"/>
      <c r="K23" s="156"/>
      <c r="L23" s="6"/>
    </row>
    <row r="24" spans="1:12" ht="15" customHeight="1" x14ac:dyDescent="0.25">
      <c r="A24" s="1"/>
      <c r="B24" s="46"/>
      <c r="C24" s="156"/>
      <c r="D24" s="156"/>
      <c r="E24" s="156"/>
      <c r="F24" s="156"/>
      <c r="G24" s="156"/>
      <c r="H24" s="156"/>
      <c r="I24" s="156"/>
      <c r="J24" s="156"/>
      <c r="K24" s="156"/>
      <c r="L24" s="6"/>
    </row>
    <row r="25" spans="1:12" ht="15" customHeight="1" x14ac:dyDescent="0.25">
      <c r="A25" s="1"/>
      <c r="B25" s="46" t="s">
        <v>358</v>
      </c>
      <c r="C25" s="156"/>
      <c r="D25" s="156"/>
      <c r="E25" s="156"/>
      <c r="F25" s="156"/>
      <c r="G25" s="156"/>
      <c r="H25" s="156"/>
      <c r="I25" s="156"/>
      <c r="J25" s="156"/>
      <c r="K25" s="156"/>
      <c r="L25" s="6"/>
    </row>
    <row r="26" spans="1:12" ht="15" customHeight="1" x14ac:dyDescent="0.2">
      <c r="A26" s="1"/>
      <c r="B26" s="156" t="s">
        <v>359</v>
      </c>
      <c r="C26" s="156"/>
      <c r="D26" s="156"/>
      <c r="E26" s="156"/>
      <c r="F26" s="156"/>
      <c r="G26" s="156"/>
      <c r="H26" s="156"/>
      <c r="I26" s="156"/>
      <c r="J26" s="156"/>
      <c r="K26" s="156"/>
      <c r="L26" s="6"/>
    </row>
    <row r="27" spans="1:12" ht="15" customHeight="1" x14ac:dyDescent="0.2">
      <c r="A27" s="1"/>
      <c r="B27" s="156" t="s">
        <v>360</v>
      </c>
      <c r="C27" s="156"/>
      <c r="D27" s="156"/>
      <c r="E27" s="156"/>
      <c r="F27" s="156"/>
      <c r="G27" s="156"/>
      <c r="H27" s="156"/>
      <c r="I27" s="156"/>
      <c r="J27" s="156"/>
      <c r="K27" s="156"/>
      <c r="L27" s="6"/>
    </row>
    <row r="28" spans="1:12" ht="15" customHeight="1" x14ac:dyDescent="0.2">
      <c r="A28" s="1"/>
      <c r="B28" s="156" t="s">
        <v>361</v>
      </c>
      <c r="C28" s="156"/>
      <c r="D28" s="156"/>
      <c r="E28" s="156"/>
      <c r="F28" s="156"/>
      <c r="G28" s="156"/>
      <c r="H28" s="156"/>
      <c r="I28" s="156"/>
      <c r="J28" s="156"/>
      <c r="K28" s="156"/>
      <c r="L28" s="6"/>
    </row>
    <row r="29" spans="1:12" ht="15" customHeight="1" x14ac:dyDescent="0.2">
      <c r="A29" s="1"/>
      <c r="B29" s="156"/>
      <c r="C29" s="156"/>
      <c r="D29" s="156"/>
      <c r="E29" s="156"/>
      <c r="F29" s="156"/>
      <c r="G29" s="156"/>
      <c r="H29" s="156"/>
      <c r="I29" s="156"/>
      <c r="J29" s="156"/>
      <c r="K29" s="156"/>
      <c r="L29" s="6"/>
    </row>
    <row r="30" spans="1:12" ht="15" customHeight="1" x14ac:dyDescent="0.25">
      <c r="A30" s="1"/>
      <c r="B30" s="184" t="s">
        <v>362</v>
      </c>
      <c r="C30" s="46" t="s">
        <v>363</v>
      </c>
      <c r="D30" s="156"/>
      <c r="E30" s="156"/>
      <c r="F30" s="156"/>
      <c r="G30" s="156"/>
      <c r="H30" s="156"/>
      <c r="I30" s="156"/>
      <c r="J30" s="156"/>
      <c r="K30" s="156"/>
      <c r="L30" s="6"/>
    </row>
    <row r="31" spans="1:12" ht="15" customHeight="1" x14ac:dyDescent="0.25">
      <c r="A31" s="1"/>
      <c r="B31" s="156"/>
      <c r="C31" s="46" t="s">
        <v>364</v>
      </c>
      <c r="D31" s="156"/>
      <c r="E31" s="156"/>
      <c r="F31" s="156"/>
      <c r="G31" s="156"/>
      <c r="H31" s="156"/>
      <c r="I31" s="156"/>
      <c r="J31" s="156"/>
      <c r="K31" s="156"/>
      <c r="L31" s="6"/>
    </row>
    <row r="32" spans="1:12" ht="15" customHeight="1" x14ac:dyDescent="0.2">
      <c r="A32" s="1"/>
      <c r="B32" s="156"/>
      <c r="C32" s="156"/>
      <c r="D32" s="156"/>
      <c r="E32" s="156"/>
      <c r="F32" s="156"/>
      <c r="G32" s="156"/>
      <c r="H32" s="156"/>
      <c r="I32" s="156"/>
      <c r="J32" s="156"/>
      <c r="K32" s="156"/>
      <c r="L32" s="6"/>
    </row>
    <row r="33" spans="1:12" ht="15" customHeight="1" x14ac:dyDescent="0.25">
      <c r="A33" s="1"/>
      <c r="B33" s="156"/>
      <c r="C33" s="46" t="s">
        <v>365</v>
      </c>
      <c r="D33" s="156"/>
      <c r="E33" s="156"/>
      <c r="F33" s="156"/>
      <c r="G33" s="156"/>
      <c r="H33" s="156"/>
      <c r="I33" s="156"/>
      <c r="J33" s="156"/>
      <c r="K33" s="156"/>
      <c r="L33" s="6"/>
    </row>
    <row r="34" spans="1:12" ht="15" customHeight="1" x14ac:dyDescent="0.25">
      <c r="A34" s="1"/>
      <c r="B34" s="156"/>
      <c r="C34" s="46" t="s">
        <v>366</v>
      </c>
      <c r="D34" s="156"/>
      <c r="E34" s="156"/>
      <c r="F34" s="156"/>
      <c r="G34" s="156"/>
      <c r="H34" s="156"/>
      <c r="I34" s="156"/>
      <c r="J34" s="156"/>
      <c r="K34" s="156"/>
      <c r="L34" s="6"/>
    </row>
    <row r="35" spans="1:12" ht="15" customHeight="1" x14ac:dyDescent="0.25">
      <c r="A35" s="1"/>
      <c r="B35" s="156"/>
      <c r="C35" s="46" t="s">
        <v>367</v>
      </c>
      <c r="D35" s="156"/>
      <c r="E35" s="156"/>
      <c r="F35" s="156"/>
      <c r="G35" s="156"/>
      <c r="H35" s="156"/>
      <c r="I35" s="156"/>
      <c r="J35" s="156"/>
      <c r="K35" s="156"/>
      <c r="L35" s="6"/>
    </row>
    <row r="36" spans="1:12" ht="15" customHeight="1" x14ac:dyDescent="0.2">
      <c r="A36" s="1"/>
      <c r="B36" s="156"/>
      <c r="C36" s="156"/>
      <c r="D36" s="156"/>
      <c r="E36" s="156"/>
      <c r="F36" s="156"/>
      <c r="G36" s="156"/>
      <c r="H36" s="156"/>
      <c r="I36" s="156"/>
      <c r="J36" s="156"/>
      <c r="K36" s="156"/>
      <c r="L36" s="6"/>
    </row>
    <row r="37" spans="1:12" ht="15" customHeight="1" x14ac:dyDescent="0.25">
      <c r="A37" s="1"/>
      <c r="B37" s="156"/>
      <c r="C37" s="46" t="s">
        <v>368</v>
      </c>
      <c r="D37" s="156"/>
      <c r="E37" s="156"/>
      <c r="F37" s="156"/>
      <c r="G37" s="156"/>
      <c r="H37" s="156"/>
      <c r="I37" s="156"/>
      <c r="J37" s="156"/>
      <c r="K37" s="156"/>
      <c r="L37" s="6"/>
    </row>
    <row r="38" spans="1:12" ht="15" customHeight="1" x14ac:dyDescent="0.25">
      <c r="A38" s="1"/>
      <c r="B38" s="156"/>
      <c r="C38" s="46" t="s">
        <v>494</v>
      </c>
      <c r="D38" s="156"/>
      <c r="E38" s="156"/>
      <c r="F38" s="156"/>
      <c r="G38" s="156"/>
      <c r="H38" s="156"/>
      <c r="I38" s="156"/>
      <c r="J38" s="156"/>
      <c r="K38" s="156"/>
      <c r="L38" s="6"/>
    </row>
    <row r="39" spans="1:12" ht="15" customHeight="1" x14ac:dyDescent="0.25">
      <c r="A39" s="1"/>
      <c r="B39" s="156"/>
      <c r="C39" s="46" t="s">
        <v>369</v>
      </c>
      <c r="D39" s="156"/>
      <c r="E39" s="156"/>
      <c r="F39" s="156"/>
      <c r="G39" s="156"/>
      <c r="H39" s="156"/>
      <c r="I39" s="156"/>
      <c r="J39" s="156"/>
      <c r="K39" s="156"/>
      <c r="L39" s="6"/>
    </row>
    <row r="40" spans="1:12" ht="15" customHeight="1" x14ac:dyDescent="0.25">
      <c r="A40" s="1"/>
      <c r="B40" s="156"/>
      <c r="C40" s="46" t="s">
        <v>370</v>
      </c>
      <c r="D40" s="156"/>
      <c r="E40" s="156"/>
      <c r="F40" s="156"/>
      <c r="G40" s="156"/>
      <c r="H40" s="156"/>
      <c r="I40" s="156"/>
      <c r="J40" s="156"/>
      <c r="K40" s="156"/>
      <c r="L40" s="6"/>
    </row>
    <row r="41" spans="1:12" ht="15" customHeight="1" x14ac:dyDescent="0.2">
      <c r="A41" s="1"/>
      <c r="B41" s="156"/>
      <c r="C41" s="156"/>
      <c r="D41" s="156"/>
      <c r="E41" s="156"/>
      <c r="F41" s="156"/>
      <c r="G41" s="156"/>
      <c r="H41" s="156"/>
      <c r="I41" s="156"/>
      <c r="J41" s="156"/>
      <c r="K41" s="156"/>
      <c r="L41" s="6"/>
    </row>
    <row r="42" spans="1:12" ht="15" customHeight="1" x14ac:dyDescent="0.25">
      <c r="A42" s="1"/>
      <c r="B42" s="46" t="s">
        <v>371</v>
      </c>
      <c r="C42" s="156"/>
      <c r="D42" s="156"/>
      <c r="E42" s="156"/>
      <c r="F42" s="156"/>
      <c r="G42" s="156"/>
      <c r="H42" s="156"/>
      <c r="I42" s="156"/>
      <c r="J42" s="156"/>
      <c r="K42" s="156"/>
      <c r="L42" s="6"/>
    </row>
    <row r="43" spans="1:12" ht="15" customHeight="1" x14ac:dyDescent="0.2">
      <c r="A43" s="1"/>
      <c r="B43" s="156" t="s">
        <v>372</v>
      </c>
      <c r="C43" s="156"/>
      <c r="D43" s="156"/>
      <c r="E43" s="156"/>
      <c r="F43" s="156"/>
      <c r="G43" s="156"/>
      <c r="H43" s="156"/>
      <c r="I43" s="156"/>
      <c r="J43" s="156"/>
      <c r="K43" s="156"/>
      <c r="L43" s="6"/>
    </row>
    <row r="44" spans="1:12" ht="15" customHeight="1" x14ac:dyDescent="0.2">
      <c r="A44" s="1"/>
      <c r="B44" s="156" t="s">
        <v>373</v>
      </c>
      <c r="C44" s="156"/>
      <c r="D44" s="156"/>
      <c r="E44" s="156"/>
      <c r="F44" s="156"/>
      <c r="G44" s="156"/>
      <c r="H44" s="156"/>
      <c r="I44" s="156"/>
      <c r="J44" s="156"/>
      <c r="K44" s="156"/>
      <c r="L44" s="6"/>
    </row>
    <row r="45" spans="1:12" ht="15" customHeight="1" x14ac:dyDescent="0.2">
      <c r="A45" s="1"/>
      <c r="B45" s="156" t="s">
        <v>785</v>
      </c>
      <c r="C45" s="156"/>
      <c r="D45" s="156"/>
      <c r="E45" s="156"/>
      <c r="F45" s="156"/>
      <c r="G45" s="156"/>
      <c r="H45" s="156"/>
      <c r="I45" s="156"/>
      <c r="J45" s="156"/>
      <c r="K45" s="156"/>
      <c r="L45" s="6"/>
    </row>
    <row r="46" spans="1:12" ht="15" customHeight="1" x14ac:dyDescent="0.2">
      <c r="A46" s="1"/>
      <c r="B46" s="156"/>
      <c r="C46" s="156"/>
      <c r="D46" s="156"/>
      <c r="E46" s="156"/>
      <c r="F46" s="156"/>
      <c r="G46" s="156"/>
      <c r="H46" s="156"/>
      <c r="I46" s="156"/>
      <c r="J46" s="156"/>
      <c r="K46" s="156"/>
      <c r="L46" s="6"/>
    </row>
    <row r="47" spans="1:12" ht="15" customHeight="1" x14ac:dyDescent="0.2">
      <c r="A47" s="1"/>
      <c r="B47" s="156" t="s">
        <v>374</v>
      </c>
      <c r="C47" s="156"/>
      <c r="D47" s="156"/>
      <c r="E47" s="156"/>
      <c r="F47" s="156"/>
      <c r="G47" s="156"/>
      <c r="H47" s="156"/>
      <c r="I47" s="156"/>
      <c r="J47" s="156"/>
      <c r="K47" s="156"/>
      <c r="L47" s="6"/>
    </row>
    <row r="48" spans="1:12" ht="15" customHeight="1" x14ac:dyDescent="0.2">
      <c r="A48" s="1"/>
      <c r="B48" s="156" t="s">
        <v>375</v>
      </c>
      <c r="C48" s="156"/>
      <c r="D48" s="156"/>
      <c r="E48" s="156"/>
      <c r="F48" s="156"/>
      <c r="G48" s="156"/>
      <c r="H48" s="156"/>
      <c r="I48" s="156"/>
      <c r="J48" s="156"/>
      <c r="K48" s="156"/>
      <c r="L48" s="6"/>
    </row>
    <row r="49" spans="1:12" ht="15" customHeight="1" x14ac:dyDescent="0.2">
      <c r="A49" s="1"/>
      <c r="B49" s="156" t="s">
        <v>376</v>
      </c>
      <c r="C49" s="156"/>
      <c r="D49" s="156"/>
      <c r="E49" s="156"/>
      <c r="F49" s="156"/>
      <c r="G49" s="156"/>
      <c r="H49" s="156"/>
      <c r="I49" s="156"/>
      <c r="J49" s="156"/>
      <c r="K49" s="156"/>
      <c r="L49" s="6"/>
    </row>
    <row r="50" spans="1:12" ht="15" customHeight="1" x14ac:dyDescent="0.2">
      <c r="A50" s="1"/>
      <c r="B50" s="156" t="s">
        <v>715</v>
      </c>
      <c r="C50" s="156"/>
      <c r="D50" s="156"/>
      <c r="E50" s="156"/>
      <c r="F50" s="156"/>
      <c r="G50" s="156"/>
      <c r="H50" s="156"/>
      <c r="I50" s="156"/>
      <c r="J50" s="156"/>
      <c r="K50" s="156"/>
      <c r="L50" s="6"/>
    </row>
    <row r="51" spans="1:12" ht="15" customHeight="1" x14ac:dyDescent="0.2">
      <c r="A51" s="2"/>
      <c r="B51" s="190"/>
      <c r="C51" s="190"/>
      <c r="D51" s="190"/>
      <c r="E51" s="190"/>
      <c r="F51" s="190"/>
      <c r="G51" s="190"/>
      <c r="H51" s="190"/>
      <c r="I51" s="190"/>
      <c r="J51" s="190"/>
      <c r="K51" s="190"/>
      <c r="L51" s="8"/>
    </row>
    <row r="52" spans="1:12" ht="15" customHeight="1" x14ac:dyDescent="0.2">
      <c r="A52" s="25"/>
      <c r="B52" s="191"/>
      <c r="C52" s="191"/>
      <c r="D52" s="191"/>
      <c r="E52" s="191"/>
      <c r="F52" s="191"/>
      <c r="G52" s="191"/>
      <c r="H52" s="191"/>
      <c r="I52" s="191"/>
      <c r="J52" s="191"/>
      <c r="K52" s="191"/>
      <c r="L52" s="5"/>
    </row>
    <row r="53" spans="1:12" ht="15" customHeight="1" x14ac:dyDescent="0.2">
      <c r="A53" s="1"/>
      <c r="B53" s="156" t="s">
        <v>377</v>
      </c>
      <c r="C53" s="156"/>
      <c r="D53" s="156"/>
      <c r="E53" s="156"/>
      <c r="F53" s="156"/>
      <c r="G53" s="156"/>
      <c r="H53" s="156"/>
      <c r="I53" s="156"/>
      <c r="J53" s="156"/>
      <c r="K53" s="156"/>
      <c r="L53" s="205"/>
    </row>
    <row r="54" spans="1:12" ht="15" customHeight="1" x14ac:dyDescent="0.2">
      <c r="A54" s="1"/>
      <c r="B54" s="156" t="s">
        <v>716</v>
      </c>
      <c r="C54" s="156"/>
      <c r="D54" s="156"/>
      <c r="E54" s="156"/>
      <c r="F54" s="156"/>
      <c r="G54" s="156"/>
      <c r="H54" s="156"/>
      <c r="I54" s="156"/>
      <c r="J54" s="156"/>
      <c r="K54" s="156"/>
      <c r="L54" s="205"/>
    </row>
    <row r="55" spans="1:12" ht="15" customHeight="1" x14ac:dyDescent="0.2">
      <c r="A55" s="1"/>
      <c r="B55" s="156" t="s">
        <v>542</v>
      </c>
      <c r="C55" s="156"/>
      <c r="D55" s="156"/>
      <c r="E55" s="156"/>
      <c r="F55" s="156"/>
      <c r="G55" s="156"/>
      <c r="H55" s="156"/>
      <c r="I55" s="156"/>
      <c r="J55" s="156"/>
      <c r="K55" s="156"/>
      <c r="L55" s="205"/>
    </row>
    <row r="56" spans="1:12" ht="15" customHeight="1" x14ac:dyDescent="0.2">
      <c r="A56" s="1"/>
      <c r="B56" s="156" t="s">
        <v>652</v>
      </c>
      <c r="C56" s="156"/>
      <c r="D56" s="156"/>
      <c r="E56" s="156"/>
      <c r="F56" s="156"/>
      <c r="G56" s="156"/>
      <c r="H56" s="156"/>
      <c r="I56" s="156"/>
      <c r="J56" s="156"/>
      <c r="K56" s="156"/>
      <c r="L56" s="205"/>
    </row>
    <row r="57" spans="1:12" ht="15" customHeight="1" x14ac:dyDescent="0.2">
      <c r="A57" s="1"/>
      <c r="B57" s="156" t="s">
        <v>717</v>
      </c>
      <c r="C57" s="156"/>
      <c r="D57" s="156"/>
      <c r="E57" s="156"/>
      <c r="F57" s="156"/>
      <c r="G57" s="156"/>
      <c r="H57" s="156"/>
      <c r="I57" s="156"/>
      <c r="J57" s="156"/>
      <c r="K57" s="156"/>
      <c r="L57" s="205"/>
    </row>
    <row r="58" spans="1:12" ht="15" customHeight="1" x14ac:dyDescent="0.2">
      <c r="A58" s="1"/>
      <c r="B58" s="156" t="s">
        <v>623</v>
      </c>
      <c r="C58" s="156"/>
      <c r="D58" s="156"/>
      <c r="E58" s="156"/>
      <c r="F58" s="156"/>
      <c r="G58" s="156"/>
      <c r="H58" s="156"/>
      <c r="I58" s="156"/>
      <c r="J58" s="156"/>
      <c r="K58" s="156"/>
      <c r="L58" s="205"/>
    </row>
    <row r="59" spans="1:12" ht="15" customHeight="1" x14ac:dyDescent="0.2">
      <c r="A59" s="1"/>
      <c r="B59" s="156" t="s">
        <v>653</v>
      </c>
      <c r="C59" s="156"/>
      <c r="D59" s="156"/>
      <c r="E59" s="156"/>
      <c r="F59" s="156"/>
      <c r="G59" s="156"/>
      <c r="H59" s="156"/>
      <c r="I59" s="156"/>
      <c r="J59" s="156"/>
      <c r="K59" s="156"/>
      <c r="L59" s="205"/>
    </row>
    <row r="60" spans="1:12" ht="15" customHeight="1" x14ac:dyDescent="0.2">
      <c r="A60" s="1"/>
      <c r="B60" s="156" t="s">
        <v>544</v>
      </c>
      <c r="C60" s="156"/>
      <c r="D60" s="156"/>
      <c r="E60" s="156"/>
      <c r="F60" s="156"/>
      <c r="G60" s="156"/>
      <c r="H60" s="156"/>
      <c r="I60" s="156"/>
      <c r="J60" s="156"/>
      <c r="K60" s="156"/>
      <c r="L60" s="205"/>
    </row>
    <row r="61" spans="1:12" ht="15" customHeight="1" x14ac:dyDescent="0.2">
      <c r="A61" s="1"/>
      <c r="B61" s="156" t="s">
        <v>543</v>
      </c>
      <c r="C61" s="156"/>
      <c r="D61" s="156"/>
      <c r="E61" s="156"/>
      <c r="F61" s="156"/>
      <c r="G61" s="156"/>
      <c r="H61" s="156"/>
      <c r="I61" s="156"/>
      <c r="J61" s="156"/>
      <c r="K61" s="156"/>
      <c r="L61" s="205"/>
    </row>
    <row r="62" spans="1:12" ht="15" customHeight="1" x14ac:dyDescent="0.2">
      <c r="A62" s="1"/>
      <c r="B62" s="156" t="s">
        <v>378</v>
      </c>
      <c r="C62" s="156"/>
      <c r="D62" s="156"/>
      <c r="E62" s="156"/>
      <c r="F62" s="156"/>
      <c r="G62" s="156"/>
      <c r="H62" s="156"/>
      <c r="I62" s="156"/>
      <c r="J62" s="156"/>
      <c r="K62" s="156"/>
      <c r="L62" s="205"/>
    </row>
    <row r="63" spans="1:12" ht="15" customHeight="1" x14ac:dyDescent="0.2">
      <c r="A63" s="2"/>
      <c r="B63" s="7"/>
      <c r="C63" s="7"/>
      <c r="D63" s="7"/>
      <c r="E63" s="7"/>
      <c r="F63" s="7"/>
      <c r="G63" s="7"/>
      <c r="H63" s="7"/>
      <c r="I63" s="7"/>
      <c r="J63" s="7"/>
      <c r="K63" s="7"/>
      <c r="L63" s="8"/>
    </row>
  </sheetData>
  <sheetProtection algorithmName="SHA-512" hashValue="VO25YlEl8kSFYvblcSLWeTxkwQQm6obvXlQpHh+VXIfYN6BbqNU9/YGnvGZFE9fpfbA6LDWFnSeI+bne7WbRig==" saltValue="Tpi12NCfu/ZSj4MqfNQjOg==" spinCount="100000" sheet="1" objects="1" scenarios="1"/>
  <mergeCells count="1">
    <mergeCell ref="B21:K21"/>
  </mergeCells>
  <phoneticPr fontId="0" type="noConversion"/>
  <printOptions horizontalCentered="1"/>
  <pageMargins left="0.35433070866141736" right="0.35433070866141736" top="0.39370078740157483" bottom="0.70866141732283472" header="0.19685039370078741" footer="0.39370078740157483"/>
  <pageSetup paperSize="9" scale="82" orientation="portrait" horizontalDpi="300" verticalDpi="300" r:id="rId1"/>
  <headerFooter alignWithMargins="0">
    <oddHeader xml:space="preserve">&amp;C&amp;"Arial,Bold"Office of Local Government - 2021-22 Permissible Income Workpapers </oddHead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J62"/>
  <sheetViews>
    <sheetView showGridLines="0" zoomScale="96" zoomScaleNormal="96" workbookViewId="0">
      <selection activeCell="B9" sqref="B9"/>
    </sheetView>
  </sheetViews>
  <sheetFormatPr defaultColWidth="9.140625" defaultRowHeight="12.75" x14ac:dyDescent="0.2"/>
  <cols>
    <col min="2" max="9" width="15.42578125" customWidth="1"/>
  </cols>
  <sheetData>
    <row r="1" spans="1:10" ht="13.5" customHeight="1" x14ac:dyDescent="0.25">
      <c r="A1" s="230"/>
      <c r="B1" s="26"/>
      <c r="C1" s="4"/>
      <c r="D1" s="4"/>
      <c r="E1" s="4"/>
      <c r="F1" s="4"/>
      <c r="G1" s="4"/>
      <c r="H1" s="27"/>
      <c r="I1" s="4"/>
      <c r="J1" s="5"/>
    </row>
    <row r="2" spans="1:10" ht="15.75" x14ac:dyDescent="0.25">
      <c r="A2" s="241"/>
      <c r="B2" s="561" t="str">
        <f>IF(Identification!C9="","",Identification!C9)</f>
        <v>Select Council Name</v>
      </c>
      <c r="C2" s="562"/>
      <c r="D2" s="562"/>
      <c r="E2" s="563"/>
      <c r="F2" s="240"/>
      <c r="G2" s="240"/>
      <c r="H2" s="327"/>
      <c r="I2" s="17"/>
      <c r="J2" s="242"/>
    </row>
    <row r="3" spans="1:10" ht="11.25" customHeight="1" x14ac:dyDescent="0.25">
      <c r="A3" s="241"/>
      <c r="B3" s="82"/>
      <c r="C3" s="83"/>
      <c r="D3" s="83"/>
      <c r="E3" s="240"/>
      <c r="F3" s="240"/>
      <c r="G3" s="240"/>
      <c r="H3" s="327"/>
      <c r="I3" s="17"/>
      <c r="J3" s="242"/>
    </row>
    <row r="4" spans="1:10" ht="15.75" x14ac:dyDescent="0.25">
      <c r="A4" s="1"/>
      <c r="B4" s="580" t="s">
        <v>786</v>
      </c>
      <c r="C4" s="580"/>
      <c r="D4" s="580"/>
      <c r="E4" s="580"/>
      <c r="F4" s="580"/>
      <c r="G4" s="580"/>
      <c r="H4" s="580"/>
      <c r="I4" s="580"/>
      <c r="J4" s="6"/>
    </row>
    <row r="5" spans="1:10" ht="18" customHeight="1" x14ac:dyDescent="0.2">
      <c r="A5" s="1"/>
      <c r="B5" s="579" t="s">
        <v>379</v>
      </c>
      <c r="C5" s="579"/>
      <c r="D5" s="579"/>
      <c r="E5" s="579"/>
      <c r="F5" s="579"/>
      <c r="G5" s="579"/>
      <c r="H5" s="579"/>
      <c r="I5" s="579"/>
      <c r="J5" s="242"/>
    </row>
    <row r="6" spans="1:10" ht="22.5" customHeight="1" x14ac:dyDescent="0.2">
      <c r="A6" s="581" t="s">
        <v>546</v>
      </c>
      <c r="B6" s="582"/>
      <c r="C6" s="582"/>
      <c r="D6" s="582"/>
      <c r="E6" s="582"/>
      <c r="F6" s="582"/>
      <c r="G6" s="582"/>
      <c r="H6" s="582"/>
      <c r="I6" s="582"/>
      <c r="J6" s="583"/>
    </row>
    <row r="7" spans="1:10" ht="35.25" customHeight="1" x14ac:dyDescent="0.2">
      <c r="A7" s="576" t="s">
        <v>545</v>
      </c>
      <c r="B7" s="577"/>
      <c r="C7" s="577"/>
      <c r="D7" s="577"/>
      <c r="E7" s="577"/>
      <c r="F7" s="577"/>
      <c r="G7" s="577"/>
      <c r="H7" s="577"/>
      <c r="I7" s="577"/>
      <c r="J7" s="578"/>
    </row>
    <row r="8" spans="1:10" ht="57" customHeight="1" x14ac:dyDescent="0.2">
      <c r="A8" s="32"/>
      <c r="B8" s="115" t="s">
        <v>380</v>
      </c>
      <c r="C8" s="115" t="s">
        <v>381</v>
      </c>
      <c r="D8" s="115" t="s">
        <v>382</v>
      </c>
      <c r="E8" s="115" t="s">
        <v>787</v>
      </c>
      <c r="F8" s="115" t="s">
        <v>788</v>
      </c>
      <c r="G8" s="115" t="s">
        <v>383</v>
      </c>
      <c r="H8" s="116" t="s">
        <v>384</v>
      </c>
      <c r="I8" s="258" t="s">
        <v>385</v>
      </c>
      <c r="J8" s="36"/>
    </row>
    <row r="9" spans="1:10" x14ac:dyDescent="0.2">
      <c r="A9" s="1"/>
      <c r="B9" s="220"/>
      <c r="C9" s="221"/>
      <c r="D9" s="221"/>
      <c r="E9" s="224"/>
      <c r="F9" s="142"/>
      <c r="G9" s="143">
        <f>+E9+F9</f>
        <v>0</v>
      </c>
      <c r="H9" s="143">
        <f>+D9*(E9+F9)/100</f>
        <v>0</v>
      </c>
      <c r="I9" s="144">
        <f>+G9-H9</f>
        <v>0</v>
      </c>
      <c r="J9" s="6"/>
    </row>
    <row r="10" spans="1:10" x14ac:dyDescent="0.2">
      <c r="A10" s="1"/>
      <c r="B10" s="220"/>
      <c r="C10" s="221"/>
      <c r="D10" s="221"/>
      <c r="E10" s="224"/>
      <c r="F10" s="142"/>
      <c r="G10" s="143">
        <f t="shared" ref="G10:G15" si="0">+E10+F10</f>
        <v>0</v>
      </c>
      <c r="H10" s="143">
        <f t="shared" ref="H10:H15" si="1">+D10*(E10+F10)/100</f>
        <v>0</v>
      </c>
      <c r="I10" s="144">
        <f t="shared" ref="I10:I15" si="2">+G10-H10</f>
        <v>0</v>
      </c>
      <c r="J10" s="6"/>
    </row>
    <row r="11" spans="1:10" x14ac:dyDescent="0.2">
      <c r="A11" s="1"/>
      <c r="B11" s="220"/>
      <c r="C11" s="221"/>
      <c r="D11" s="221"/>
      <c r="E11" s="224"/>
      <c r="F11" s="142"/>
      <c r="G11" s="143">
        <f t="shared" si="0"/>
        <v>0</v>
      </c>
      <c r="H11" s="143">
        <f t="shared" si="1"/>
        <v>0</v>
      </c>
      <c r="I11" s="144">
        <f t="shared" si="2"/>
        <v>0</v>
      </c>
      <c r="J11" s="6"/>
    </row>
    <row r="12" spans="1:10" x14ac:dyDescent="0.2">
      <c r="A12" s="1"/>
      <c r="B12" s="220"/>
      <c r="C12" s="221"/>
      <c r="D12" s="221"/>
      <c r="E12" s="224"/>
      <c r="F12" s="142"/>
      <c r="G12" s="143">
        <f t="shared" si="0"/>
        <v>0</v>
      </c>
      <c r="H12" s="143">
        <f t="shared" si="1"/>
        <v>0</v>
      </c>
      <c r="I12" s="144">
        <f t="shared" si="2"/>
        <v>0</v>
      </c>
      <c r="J12" s="6"/>
    </row>
    <row r="13" spans="1:10" x14ac:dyDescent="0.2">
      <c r="A13" s="1"/>
      <c r="B13" s="220"/>
      <c r="C13" s="221"/>
      <c r="D13" s="221"/>
      <c r="E13" s="224"/>
      <c r="F13" s="142"/>
      <c r="G13" s="143">
        <f t="shared" si="0"/>
        <v>0</v>
      </c>
      <c r="H13" s="143">
        <f t="shared" si="1"/>
        <v>0</v>
      </c>
      <c r="I13" s="144">
        <f t="shared" si="2"/>
        <v>0</v>
      </c>
      <c r="J13" s="6"/>
    </row>
    <row r="14" spans="1:10" x14ac:dyDescent="0.2">
      <c r="A14" s="1"/>
      <c r="B14" s="220"/>
      <c r="C14" s="221"/>
      <c r="D14" s="221"/>
      <c r="E14" s="224"/>
      <c r="F14" s="142"/>
      <c r="G14" s="143">
        <f t="shared" si="0"/>
        <v>0</v>
      </c>
      <c r="H14" s="143">
        <f t="shared" si="1"/>
        <v>0</v>
      </c>
      <c r="I14" s="144">
        <f t="shared" si="2"/>
        <v>0</v>
      </c>
      <c r="J14" s="6"/>
    </row>
    <row r="15" spans="1:10" x14ac:dyDescent="0.2">
      <c r="A15" s="1"/>
      <c r="B15" s="220"/>
      <c r="C15" s="221"/>
      <c r="D15" s="221"/>
      <c r="E15" s="224"/>
      <c r="F15" s="142"/>
      <c r="G15" s="143">
        <f t="shared" si="0"/>
        <v>0</v>
      </c>
      <c r="H15" s="143">
        <f t="shared" si="1"/>
        <v>0</v>
      </c>
      <c r="I15" s="144">
        <f t="shared" si="2"/>
        <v>0</v>
      </c>
      <c r="J15" s="6"/>
    </row>
    <row r="16" spans="1:10" x14ac:dyDescent="0.2">
      <c r="A16" s="1"/>
      <c r="B16" s="220"/>
      <c r="C16" s="221"/>
      <c r="D16" s="221"/>
      <c r="E16" s="224"/>
      <c r="F16" s="142"/>
      <c r="G16" s="143">
        <f t="shared" ref="G16:G60" si="3">+E16+F16</f>
        <v>0</v>
      </c>
      <c r="H16" s="143">
        <f t="shared" ref="H16:H60" si="4">+D16*(E16+F16)/100</f>
        <v>0</v>
      </c>
      <c r="I16" s="144">
        <f t="shared" ref="I16:I60" si="5">+G16-H16</f>
        <v>0</v>
      </c>
      <c r="J16" s="6"/>
    </row>
    <row r="17" spans="1:10" x14ac:dyDescent="0.2">
      <c r="A17" s="1"/>
      <c r="B17" s="220"/>
      <c r="C17" s="221"/>
      <c r="D17" s="221"/>
      <c r="E17" s="224"/>
      <c r="F17" s="142"/>
      <c r="G17" s="143">
        <f t="shared" si="3"/>
        <v>0</v>
      </c>
      <c r="H17" s="143">
        <f t="shared" si="4"/>
        <v>0</v>
      </c>
      <c r="I17" s="144">
        <f t="shared" si="5"/>
        <v>0</v>
      </c>
      <c r="J17" s="6"/>
    </row>
    <row r="18" spans="1:10" x14ac:dyDescent="0.2">
      <c r="A18" s="1"/>
      <c r="B18" s="220"/>
      <c r="C18" s="221"/>
      <c r="D18" s="221"/>
      <c r="E18" s="224"/>
      <c r="F18" s="142"/>
      <c r="G18" s="143">
        <f t="shared" si="3"/>
        <v>0</v>
      </c>
      <c r="H18" s="143">
        <f t="shared" si="4"/>
        <v>0</v>
      </c>
      <c r="I18" s="144">
        <f t="shared" si="5"/>
        <v>0</v>
      </c>
      <c r="J18" s="6"/>
    </row>
    <row r="19" spans="1:10" x14ac:dyDescent="0.2">
      <c r="A19" s="1"/>
      <c r="B19" s="220"/>
      <c r="C19" s="221"/>
      <c r="D19" s="221"/>
      <c r="E19" s="224"/>
      <c r="F19" s="142"/>
      <c r="G19" s="143">
        <f t="shared" si="3"/>
        <v>0</v>
      </c>
      <c r="H19" s="143">
        <f t="shared" si="4"/>
        <v>0</v>
      </c>
      <c r="I19" s="144">
        <f t="shared" si="5"/>
        <v>0</v>
      </c>
      <c r="J19" s="6"/>
    </row>
    <row r="20" spans="1:10" x14ac:dyDescent="0.2">
      <c r="A20" s="1"/>
      <c r="B20" s="220"/>
      <c r="C20" s="221"/>
      <c r="D20" s="221"/>
      <c r="E20" s="224"/>
      <c r="F20" s="142"/>
      <c r="G20" s="143">
        <f t="shared" si="3"/>
        <v>0</v>
      </c>
      <c r="H20" s="143">
        <f t="shared" si="4"/>
        <v>0</v>
      </c>
      <c r="I20" s="144">
        <f t="shared" si="5"/>
        <v>0</v>
      </c>
      <c r="J20" s="6"/>
    </row>
    <row r="21" spans="1:10" x14ac:dyDescent="0.2">
      <c r="A21" s="1"/>
      <c r="B21" s="220"/>
      <c r="C21" s="221"/>
      <c r="D21" s="221"/>
      <c r="E21" s="224"/>
      <c r="F21" s="142"/>
      <c r="G21" s="143">
        <f t="shared" si="3"/>
        <v>0</v>
      </c>
      <c r="H21" s="143">
        <f t="shared" si="4"/>
        <v>0</v>
      </c>
      <c r="I21" s="144">
        <f t="shared" si="5"/>
        <v>0</v>
      </c>
      <c r="J21" s="6"/>
    </row>
    <row r="22" spans="1:10" x14ac:dyDescent="0.2">
      <c r="A22" s="1"/>
      <c r="B22" s="220"/>
      <c r="C22" s="221"/>
      <c r="D22" s="221"/>
      <c r="E22" s="224"/>
      <c r="F22" s="142"/>
      <c r="G22" s="143">
        <f t="shared" si="3"/>
        <v>0</v>
      </c>
      <c r="H22" s="143">
        <f t="shared" si="4"/>
        <v>0</v>
      </c>
      <c r="I22" s="144">
        <f t="shared" si="5"/>
        <v>0</v>
      </c>
      <c r="J22" s="6"/>
    </row>
    <row r="23" spans="1:10" x14ac:dyDescent="0.2">
      <c r="A23" s="1"/>
      <c r="B23" s="220"/>
      <c r="C23" s="221"/>
      <c r="D23" s="221"/>
      <c r="E23" s="224"/>
      <c r="F23" s="142"/>
      <c r="G23" s="143">
        <f t="shared" si="3"/>
        <v>0</v>
      </c>
      <c r="H23" s="143">
        <f t="shared" si="4"/>
        <v>0</v>
      </c>
      <c r="I23" s="144">
        <f t="shared" si="5"/>
        <v>0</v>
      </c>
      <c r="J23" s="6"/>
    </row>
    <row r="24" spans="1:10" x14ac:dyDescent="0.2">
      <c r="A24" s="1"/>
      <c r="B24" s="220"/>
      <c r="C24" s="221"/>
      <c r="D24" s="221"/>
      <c r="E24" s="224"/>
      <c r="F24" s="142"/>
      <c r="G24" s="143">
        <f t="shared" si="3"/>
        <v>0</v>
      </c>
      <c r="H24" s="143">
        <f t="shared" si="4"/>
        <v>0</v>
      </c>
      <c r="I24" s="144">
        <f t="shared" si="5"/>
        <v>0</v>
      </c>
      <c r="J24" s="6"/>
    </row>
    <row r="25" spans="1:10" x14ac:dyDescent="0.2">
      <c r="A25" s="1"/>
      <c r="B25" s="220"/>
      <c r="C25" s="221"/>
      <c r="D25" s="221"/>
      <c r="E25" s="224"/>
      <c r="F25" s="142"/>
      <c r="G25" s="143">
        <f t="shared" si="3"/>
        <v>0</v>
      </c>
      <c r="H25" s="143">
        <f t="shared" si="4"/>
        <v>0</v>
      </c>
      <c r="I25" s="144">
        <f t="shared" si="5"/>
        <v>0</v>
      </c>
      <c r="J25" s="6"/>
    </row>
    <row r="26" spans="1:10" x14ac:dyDescent="0.2">
      <c r="A26" s="1"/>
      <c r="B26" s="220"/>
      <c r="C26" s="221"/>
      <c r="D26" s="221"/>
      <c r="E26" s="224"/>
      <c r="F26" s="142"/>
      <c r="G26" s="143">
        <f t="shared" si="3"/>
        <v>0</v>
      </c>
      <c r="H26" s="143">
        <f t="shared" si="4"/>
        <v>0</v>
      </c>
      <c r="I26" s="144">
        <f t="shared" si="5"/>
        <v>0</v>
      </c>
      <c r="J26" s="6"/>
    </row>
    <row r="27" spans="1:10" x14ac:dyDescent="0.2">
      <c r="A27" s="1"/>
      <c r="B27" s="220"/>
      <c r="C27" s="221"/>
      <c r="D27" s="221"/>
      <c r="E27" s="224"/>
      <c r="F27" s="142"/>
      <c r="G27" s="143">
        <f t="shared" si="3"/>
        <v>0</v>
      </c>
      <c r="H27" s="143">
        <f t="shared" si="4"/>
        <v>0</v>
      </c>
      <c r="I27" s="144">
        <f t="shared" si="5"/>
        <v>0</v>
      </c>
      <c r="J27" s="6"/>
    </row>
    <row r="28" spans="1:10" x14ac:dyDescent="0.2">
      <c r="A28" s="1"/>
      <c r="B28" s="220"/>
      <c r="C28" s="221"/>
      <c r="D28" s="221"/>
      <c r="E28" s="224"/>
      <c r="F28" s="142"/>
      <c r="G28" s="143">
        <f t="shared" si="3"/>
        <v>0</v>
      </c>
      <c r="H28" s="143">
        <f t="shared" si="4"/>
        <v>0</v>
      </c>
      <c r="I28" s="144">
        <f t="shared" si="5"/>
        <v>0</v>
      </c>
      <c r="J28" s="6"/>
    </row>
    <row r="29" spans="1:10" x14ac:dyDescent="0.2">
      <c r="A29" s="1"/>
      <c r="B29" s="220"/>
      <c r="C29" s="221"/>
      <c r="D29" s="221"/>
      <c r="E29" s="224"/>
      <c r="F29" s="142"/>
      <c r="G29" s="143">
        <f t="shared" si="3"/>
        <v>0</v>
      </c>
      <c r="H29" s="143">
        <f t="shared" si="4"/>
        <v>0</v>
      </c>
      <c r="I29" s="144">
        <f t="shared" si="5"/>
        <v>0</v>
      </c>
      <c r="J29" s="6"/>
    </row>
    <row r="30" spans="1:10" x14ac:dyDescent="0.2">
      <c r="A30" s="1"/>
      <c r="B30" s="220"/>
      <c r="C30" s="221"/>
      <c r="D30" s="221"/>
      <c r="E30" s="224"/>
      <c r="F30" s="142"/>
      <c r="G30" s="143">
        <f t="shared" si="3"/>
        <v>0</v>
      </c>
      <c r="H30" s="143">
        <f t="shared" si="4"/>
        <v>0</v>
      </c>
      <c r="I30" s="144">
        <f t="shared" si="5"/>
        <v>0</v>
      </c>
      <c r="J30" s="6"/>
    </row>
    <row r="31" spans="1:10" x14ac:dyDescent="0.2">
      <c r="A31" s="1"/>
      <c r="B31" s="220"/>
      <c r="C31" s="221"/>
      <c r="D31" s="221"/>
      <c r="E31" s="224"/>
      <c r="F31" s="142"/>
      <c r="G31" s="143">
        <f t="shared" si="3"/>
        <v>0</v>
      </c>
      <c r="H31" s="143">
        <f t="shared" si="4"/>
        <v>0</v>
      </c>
      <c r="I31" s="144">
        <f t="shared" si="5"/>
        <v>0</v>
      </c>
      <c r="J31" s="6"/>
    </row>
    <row r="32" spans="1:10" x14ac:dyDescent="0.2">
      <c r="A32" s="1"/>
      <c r="B32" s="220"/>
      <c r="C32" s="221"/>
      <c r="D32" s="221"/>
      <c r="E32" s="224"/>
      <c r="F32" s="142"/>
      <c r="G32" s="143">
        <f t="shared" si="3"/>
        <v>0</v>
      </c>
      <c r="H32" s="143">
        <f t="shared" si="4"/>
        <v>0</v>
      </c>
      <c r="I32" s="144">
        <f t="shared" si="5"/>
        <v>0</v>
      </c>
      <c r="J32" s="6"/>
    </row>
    <row r="33" spans="1:10" x14ac:dyDescent="0.2">
      <c r="A33" s="1"/>
      <c r="B33" s="220"/>
      <c r="C33" s="221"/>
      <c r="D33" s="221"/>
      <c r="E33" s="224"/>
      <c r="F33" s="142"/>
      <c r="G33" s="143">
        <f t="shared" si="3"/>
        <v>0</v>
      </c>
      <c r="H33" s="143">
        <f t="shared" si="4"/>
        <v>0</v>
      </c>
      <c r="I33" s="144">
        <f t="shared" si="5"/>
        <v>0</v>
      </c>
      <c r="J33" s="6"/>
    </row>
    <row r="34" spans="1:10" x14ac:dyDescent="0.2">
      <c r="A34" s="1"/>
      <c r="B34" s="220"/>
      <c r="C34" s="221"/>
      <c r="D34" s="221"/>
      <c r="E34" s="224"/>
      <c r="F34" s="142"/>
      <c r="G34" s="143">
        <f t="shared" si="3"/>
        <v>0</v>
      </c>
      <c r="H34" s="143">
        <f t="shared" si="4"/>
        <v>0</v>
      </c>
      <c r="I34" s="144">
        <f t="shared" si="5"/>
        <v>0</v>
      </c>
      <c r="J34" s="6"/>
    </row>
    <row r="35" spans="1:10" x14ac:dyDescent="0.2">
      <c r="A35" s="1"/>
      <c r="B35" s="220"/>
      <c r="C35" s="221"/>
      <c r="D35" s="221"/>
      <c r="E35" s="224"/>
      <c r="F35" s="142"/>
      <c r="G35" s="143">
        <f t="shared" si="3"/>
        <v>0</v>
      </c>
      <c r="H35" s="143">
        <f t="shared" si="4"/>
        <v>0</v>
      </c>
      <c r="I35" s="144">
        <f t="shared" si="5"/>
        <v>0</v>
      </c>
      <c r="J35" s="6"/>
    </row>
    <row r="36" spans="1:10" x14ac:dyDescent="0.2">
      <c r="A36" s="1"/>
      <c r="B36" s="220"/>
      <c r="C36" s="221"/>
      <c r="D36" s="221"/>
      <c r="E36" s="224"/>
      <c r="F36" s="142"/>
      <c r="G36" s="143">
        <f t="shared" si="3"/>
        <v>0</v>
      </c>
      <c r="H36" s="143">
        <f t="shared" si="4"/>
        <v>0</v>
      </c>
      <c r="I36" s="144">
        <f t="shared" si="5"/>
        <v>0</v>
      </c>
      <c r="J36" s="6"/>
    </row>
    <row r="37" spans="1:10" x14ac:dyDescent="0.2">
      <c r="A37" s="1"/>
      <c r="B37" s="220"/>
      <c r="C37" s="221"/>
      <c r="D37" s="221"/>
      <c r="E37" s="224"/>
      <c r="F37" s="142"/>
      <c r="G37" s="143">
        <f t="shared" si="3"/>
        <v>0</v>
      </c>
      <c r="H37" s="143">
        <f t="shared" si="4"/>
        <v>0</v>
      </c>
      <c r="I37" s="144">
        <f t="shared" si="5"/>
        <v>0</v>
      </c>
      <c r="J37" s="6"/>
    </row>
    <row r="38" spans="1:10" x14ac:dyDescent="0.2">
      <c r="A38" s="1"/>
      <c r="B38" s="220"/>
      <c r="C38" s="221"/>
      <c r="D38" s="221"/>
      <c r="E38" s="224"/>
      <c r="F38" s="142"/>
      <c r="G38" s="143">
        <f t="shared" si="3"/>
        <v>0</v>
      </c>
      <c r="H38" s="143">
        <f t="shared" si="4"/>
        <v>0</v>
      </c>
      <c r="I38" s="144">
        <f t="shared" si="5"/>
        <v>0</v>
      </c>
      <c r="J38" s="6"/>
    </row>
    <row r="39" spans="1:10" x14ac:dyDescent="0.2">
      <c r="A39" s="1"/>
      <c r="B39" s="220"/>
      <c r="C39" s="221"/>
      <c r="D39" s="221"/>
      <c r="E39" s="224"/>
      <c r="F39" s="142"/>
      <c r="G39" s="143">
        <f t="shared" si="3"/>
        <v>0</v>
      </c>
      <c r="H39" s="143">
        <f t="shared" si="4"/>
        <v>0</v>
      </c>
      <c r="I39" s="144">
        <f t="shared" si="5"/>
        <v>0</v>
      </c>
      <c r="J39" s="6"/>
    </row>
    <row r="40" spans="1:10" x14ac:dyDescent="0.2">
      <c r="A40" s="1"/>
      <c r="B40" s="220"/>
      <c r="C40" s="221"/>
      <c r="D40" s="221"/>
      <c r="E40" s="224"/>
      <c r="F40" s="142"/>
      <c r="G40" s="143">
        <f t="shared" si="3"/>
        <v>0</v>
      </c>
      <c r="H40" s="143">
        <f t="shared" si="4"/>
        <v>0</v>
      </c>
      <c r="I40" s="144">
        <f t="shared" si="5"/>
        <v>0</v>
      </c>
      <c r="J40" s="6"/>
    </row>
    <row r="41" spans="1:10" x14ac:dyDescent="0.2">
      <c r="A41" s="1"/>
      <c r="B41" s="220"/>
      <c r="C41" s="221"/>
      <c r="D41" s="221"/>
      <c r="E41" s="224"/>
      <c r="F41" s="142"/>
      <c r="G41" s="143">
        <f t="shared" si="3"/>
        <v>0</v>
      </c>
      <c r="H41" s="143">
        <f t="shared" si="4"/>
        <v>0</v>
      </c>
      <c r="I41" s="144">
        <f t="shared" si="5"/>
        <v>0</v>
      </c>
      <c r="J41" s="6"/>
    </row>
    <row r="42" spans="1:10" x14ac:dyDescent="0.2">
      <c r="A42" s="1"/>
      <c r="B42" s="220"/>
      <c r="C42" s="221"/>
      <c r="D42" s="221"/>
      <c r="E42" s="224"/>
      <c r="F42" s="142"/>
      <c r="G42" s="143">
        <f t="shared" si="3"/>
        <v>0</v>
      </c>
      <c r="H42" s="143">
        <f t="shared" si="4"/>
        <v>0</v>
      </c>
      <c r="I42" s="144">
        <f t="shared" si="5"/>
        <v>0</v>
      </c>
      <c r="J42" s="6"/>
    </row>
    <row r="43" spans="1:10" x14ac:dyDescent="0.2">
      <c r="A43" s="1"/>
      <c r="B43" s="220"/>
      <c r="C43" s="221"/>
      <c r="D43" s="221"/>
      <c r="E43" s="224"/>
      <c r="F43" s="142"/>
      <c r="G43" s="143">
        <f t="shared" si="3"/>
        <v>0</v>
      </c>
      <c r="H43" s="143">
        <f t="shared" si="4"/>
        <v>0</v>
      </c>
      <c r="I43" s="144">
        <f t="shared" si="5"/>
        <v>0</v>
      </c>
      <c r="J43" s="6"/>
    </row>
    <row r="44" spans="1:10" x14ac:dyDescent="0.2">
      <c r="A44" s="1"/>
      <c r="B44" s="220"/>
      <c r="C44" s="221"/>
      <c r="D44" s="221"/>
      <c r="E44" s="224"/>
      <c r="F44" s="142"/>
      <c r="G44" s="143">
        <f t="shared" si="3"/>
        <v>0</v>
      </c>
      <c r="H44" s="143">
        <f t="shared" si="4"/>
        <v>0</v>
      </c>
      <c r="I44" s="144">
        <f t="shared" si="5"/>
        <v>0</v>
      </c>
      <c r="J44" s="6"/>
    </row>
    <row r="45" spans="1:10" x14ac:dyDescent="0.2">
      <c r="A45" s="1"/>
      <c r="B45" s="220"/>
      <c r="C45" s="221"/>
      <c r="D45" s="221"/>
      <c r="E45" s="224"/>
      <c r="F45" s="142"/>
      <c r="G45" s="143">
        <f t="shared" si="3"/>
        <v>0</v>
      </c>
      <c r="H45" s="143">
        <f t="shared" si="4"/>
        <v>0</v>
      </c>
      <c r="I45" s="144">
        <f t="shared" si="5"/>
        <v>0</v>
      </c>
      <c r="J45" s="6"/>
    </row>
    <row r="46" spans="1:10" x14ac:dyDescent="0.2">
      <c r="A46" s="1"/>
      <c r="B46" s="220"/>
      <c r="C46" s="221"/>
      <c r="D46" s="221"/>
      <c r="E46" s="224"/>
      <c r="F46" s="142"/>
      <c r="G46" s="143">
        <f t="shared" si="3"/>
        <v>0</v>
      </c>
      <c r="H46" s="143">
        <f t="shared" si="4"/>
        <v>0</v>
      </c>
      <c r="I46" s="144">
        <f t="shared" si="5"/>
        <v>0</v>
      </c>
      <c r="J46" s="6"/>
    </row>
    <row r="47" spans="1:10" x14ac:dyDescent="0.2">
      <c r="A47" s="1"/>
      <c r="B47" s="220"/>
      <c r="C47" s="221"/>
      <c r="D47" s="221"/>
      <c r="E47" s="224"/>
      <c r="F47" s="142"/>
      <c r="G47" s="143">
        <f t="shared" si="3"/>
        <v>0</v>
      </c>
      <c r="H47" s="143">
        <f t="shared" si="4"/>
        <v>0</v>
      </c>
      <c r="I47" s="144">
        <f t="shared" si="5"/>
        <v>0</v>
      </c>
      <c r="J47" s="6"/>
    </row>
    <row r="48" spans="1:10" x14ac:dyDescent="0.2">
      <c r="A48" s="1"/>
      <c r="B48" s="220"/>
      <c r="C48" s="221"/>
      <c r="D48" s="221"/>
      <c r="E48" s="224"/>
      <c r="F48" s="142"/>
      <c r="G48" s="143">
        <f t="shared" si="3"/>
        <v>0</v>
      </c>
      <c r="H48" s="143">
        <f t="shared" si="4"/>
        <v>0</v>
      </c>
      <c r="I48" s="144">
        <f t="shared" si="5"/>
        <v>0</v>
      </c>
      <c r="J48" s="6"/>
    </row>
    <row r="49" spans="1:10" x14ac:dyDescent="0.2">
      <c r="A49" s="1"/>
      <c r="B49" s="220"/>
      <c r="C49" s="221"/>
      <c r="D49" s="221"/>
      <c r="E49" s="224"/>
      <c r="F49" s="142"/>
      <c r="G49" s="143">
        <f t="shared" si="3"/>
        <v>0</v>
      </c>
      <c r="H49" s="143">
        <f t="shared" si="4"/>
        <v>0</v>
      </c>
      <c r="I49" s="144">
        <f t="shared" si="5"/>
        <v>0</v>
      </c>
      <c r="J49" s="6"/>
    </row>
    <row r="50" spans="1:10" x14ac:dyDescent="0.2">
      <c r="A50" s="1"/>
      <c r="B50" s="220"/>
      <c r="C50" s="221"/>
      <c r="D50" s="221"/>
      <c r="E50" s="224"/>
      <c r="F50" s="142"/>
      <c r="G50" s="143">
        <f t="shared" si="3"/>
        <v>0</v>
      </c>
      <c r="H50" s="143">
        <f t="shared" si="4"/>
        <v>0</v>
      </c>
      <c r="I50" s="144">
        <f t="shared" si="5"/>
        <v>0</v>
      </c>
      <c r="J50" s="6"/>
    </row>
    <row r="51" spans="1:10" x14ac:dyDescent="0.2">
      <c r="A51" s="1"/>
      <c r="B51" s="220"/>
      <c r="C51" s="221"/>
      <c r="D51" s="221"/>
      <c r="E51" s="224"/>
      <c r="F51" s="142"/>
      <c r="G51" s="143">
        <f t="shared" si="3"/>
        <v>0</v>
      </c>
      <c r="H51" s="143">
        <f t="shared" si="4"/>
        <v>0</v>
      </c>
      <c r="I51" s="144">
        <f t="shared" si="5"/>
        <v>0</v>
      </c>
      <c r="J51" s="6"/>
    </row>
    <row r="52" spans="1:10" x14ac:dyDescent="0.2">
      <c r="A52" s="1"/>
      <c r="B52" s="220"/>
      <c r="C52" s="221"/>
      <c r="D52" s="221"/>
      <c r="E52" s="224"/>
      <c r="F52" s="142"/>
      <c r="G52" s="143">
        <f t="shared" si="3"/>
        <v>0</v>
      </c>
      <c r="H52" s="143">
        <f t="shared" si="4"/>
        <v>0</v>
      </c>
      <c r="I52" s="144">
        <f t="shared" si="5"/>
        <v>0</v>
      </c>
      <c r="J52" s="6"/>
    </row>
    <row r="53" spans="1:10" x14ac:dyDescent="0.2">
      <c r="A53" s="1"/>
      <c r="B53" s="220"/>
      <c r="C53" s="221"/>
      <c r="D53" s="221"/>
      <c r="E53" s="224"/>
      <c r="F53" s="142"/>
      <c r="G53" s="143">
        <f t="shared" si="3"/>
        <v>0</v>
      </c>
      <c r="H53" s="143">
        <f t="shared" si="4"/>
        <v>0</v>
      </c>
      <c r="I53" s="144">
        <f t="shared" si="5"/>
        <v>0</v>
      </c>
      <c r="J53" s="6"/>
    </row>
    <row r="54" spans="1:10" x14ac:dyDescent="0.2">
      <c r="A54" s="1"/>
      <c r="B54" s="220"/>
      <c r="C54" s="221"/>
      <c r="D54" s="221"/>
      <c r="E54" s="224"/>
      <c r="F54" s="142"/>
      <c r="G54" s="143">
        <f t="shared" si="3"/>
        <v>0</v>
      </c>
      <c r="H54" s="143">
        <f t="shared" si="4"/>
        <v>0</v>
      </c>
      <c r="I54" s="144">
        <f t="shared" si="5"/>
        <v>0</v>
      </c>
      <c r="J54" s="6"/>
    </row>
    <row r="55" spans="1:10" x14ac:dyDescent="0.2">
      <c r="A55" s="1"/>
      <c r="B55" s="220"/>
      <c r="C55" s="221"/>
      <c r="D55" s="221"/>
      <c r="E55" s="224"/>
      <c r="F55" s="142"/>
      <c r="G55" s="143">
        <f t="shared" si="3"/>
        <v>0</v>
      </c>
      <c r="H55" s="143">
        <f t="shared" si="4"/>
        <v>0</v>
      </c>
      <c r="I55" s="144">
        <f t="shared" si="5"/>
        <v>0</v>
      </c>
      <c r="J55" s="6"/>
    </row>
    <row r="56" spans="1:10" x14ac:dyDescent="0.2">
      <c r="A56" s="1"/>
      <c r="B56" s="220"/>
      <c r="C56" s="221"/>
      <c r="D56" s="221"/>
      <c r="E56" s="224"/>
      <c r="F56" s="142"/>
      <c r="G56" s="143">
        <f t="shared" si="3"/>
        <v>0</v>
      </c>
      <c r="H56" s="143">
        <f t="shared" si="4"/>
        <v>0</v>
      </c>
      <c r="I56" s="144">
        <f t="shared" si="5"/>
        <v>0</v>
      </c>
      <c r="J56" s="6"/>
    </row>
    <row r="57" spans="1:10" x14ac:dyDescent="0.2">
      <c r="A57" s="1"/>
      <c r="B57" s="220"/>
      <c r="C57" s="221"/>
      <c r="D57" s="221"/>
      <c r="E57" s="224"/>
      <c r="F57" s="142"/>
      <c r="G57" s="143">
        <f t="shared" si="3"/>
        <v>0</v>
      </c>
      <c r="H57" s="143">
        <f t="shared" si="4"/>
        <v>0</v>
      </c>
      <c r="I57" s="144">
        <f t="shared" si="5"/>
        <v>0</v>
      </c>
      <c r="J57" s="6"/>
    </row>
    <row r="58" spans="1:10" x14ac:dyDescent="0.2">
      <c r="A58" s="1"/>
      <c r="B58" s="220"/>
      <c r="C58" s="221"/>
      <c r="D58" s="221"/>
      <c r="E58" s="224"/>
      <c r="F58" s="142"/>
      <c r="G58" s="143">
        <f t="shared" si="3"/>
        <v>0</v>
      </c>
      <c r="H58" s="143">
        <f t="shared" si="4"/>
        <v>0</v>
      </c>
      <c r="I58" s="144">
        <f t="shared" si="5"/>
        <v>0</v>
      </c>
      <c r="J58" s="6"/>
    </row>
    <row r="59" spans="1:10" x14ac:dyDescent="0.2">
      <c r="A59" s="1"/>
      <c r="B59" s="220"/>
      <c r="C59" s="221"/>
      <c r="D59" s="221"/>
      <c r="E59" s="224"/>
      <c r="F59" s="142"/>
      <c r="G59" s="143">
        <f t="shared" si="3"/>
        <v>0</v>
      </c>
      <c r="H59" s="143">
        <f t="shared" si="4"/>
        <v>0</v>
      </c>
      <c r="I59" s="144">
        <f t="shared" si="5"/>
        <v>0</v>
      </c>
      <c r="J59" s="6"/>
    </row>
    <row r="60" spans="1:10" x14ac:dyDescent="0.2">
      <c r="A60" s="1"/>
      <c r="B60" s="220"/>
      <c r="C60" s="221"/>
      <c r="D60" s="221"/>
      <c r="E60" s="224"/>
      <c r="F60" s="142"/>
      <c r="G60" s="143">
        <f t="shared" si="3"/>
        <v>0</v>
      </c>
      <c r="H60" s="143">
        <f t="shared" si="4"/>
        <v>0</v>
      </c>
      <c r="I60" s="144">
        <f t="shared" si="5"/>
        <v>0</v>
      </c>
      <c r="J60" s="6"/>
    </row>
    <row r="61" spans="1:10" x14ac:dyDescent="0.2">
      <c r="A61" s="1"/>
      <c r="B61" s="17" t="s">
        <v>347</v>
      </c>
      <c r="C61" s="111">
        <f>SUM(C9:C60)</f>
        <v>0</v>
      </c>
      <c r="D61" s="3"/>
      <c r="E61" s="18" t="s">
        <v>624</v>
      </c>
      <c r="F61" s="3"/>
      <c r="G61" s="3"/>
      <c r="H61" s="38"/>
      <c r="I61" s="111">
        <f>SUM(I9:I60)</f>
        <v>0</v>
      </c>
      <c r="J61" s="6"/>
    </row>
    <row r="62" spans="1:10" ht="23.25" customHeight="1" x14ac:dyDescent="0.2">
      <c r="A62" s="2"/>
      <c r="B62" s="123"/>
      <c r="C62" s="7"/>
      <c r="D62" s="7"/>
      <c r="E62" s="7"/>
      <c r="F62" s="7"/>
      <c r="G62" s="7"/>
      <c r="H62" s="139"/>
      <c r="I62" s="139"/>
      <c r="J62" s="8"/>
    </row>
  </sheetData>
  <sheetProtection algorithmName="SHA-512" hashValue="R/azzhi1TekdKxQz3HnNwd7dOl7h0qhBDysrr5MFg1XxUFXGIZ0Us4Z502KGmD4uvTWW0YRC7gE9vOo1Y5l4FQ==" saltValue="qVdIjusbjg0LCqMaL5BWgg==" spinCount="100000" sheet="1" insertRows="0"/>
  <mergeCells count="5">
    <mergeCell ref="A7:J7"/>
    <mergeCell ref="B2:E2"/>
    <mergeCell ref="B5:I5"/>
    <mergeCell ref="B4:I4"/>
    <mergeCell ref="A6:J6"/>
  </mergeCells>
  <phoneticPr fontId="0" type="noConversion"/>
  <printOptions horizontalCentered="1" verticalCentered="1"/>
  <pageMargins left="0.35433070866141736" right="0.35433070866141736" top="0.39370078740157483" bottom="0.70866141732283472" header="0.19685039370078741" footer="0.39370078740157483"/>
  <pageSetup paperSize="9" scale="72" orientation="landscape" horizontalDpi="300" verticalDpi="300" r:id="rId1"/>
  <headerFooter alignWithMargins="0">
    <oddHeader xml:space="preserve">&amp;C&amp;"Arial,Bold"Office of Local Government - 2021-22 Permissible Income Workpapers </oddHead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pageSetUpPr fitToPage="1"/>
  </sheetPr>
  <dimension ref="A1:L62"/>
  <sheetViews>
    <sheetView zoomScale="91" zoomScaleNormal="91" workbookViewId="0">
      <selection activeCell="B1" sqref="B1"/>
    </sheetView>
  </sheetViews>
  <sheetFormatPr defaultRowHeight="12.75" x14ac:dyDescent="0.2"/>
  <cols>
    <col min="1" max="1" width="2.42578125" customWidth="1"/>
    <col min="2" max="2" width="10.85546875" customWidth="1"/>
    <col min="12" max="12" width="8.140625" customWidth="1"/>
  </cols>
  <sheetData>
    <row r="1" spans="1:12" x14ac:dyDescent="0.2">
      <c r="A1" s="230"/>
      <c r="B1" s="4"/>
      <c r="C1" s="4"/>
      <c r="D1" s="4"/>
      <c r="E1" s="4"/>
      <c r="F1" s="4"/>
      <c r="G1" s="4"/>
      <c r="H1" s="4"/>
      <c r="I1" s="4"/>
      <c r="J1" s="4"/>
      <c r="K1" s="4"/>
      <c r="L1" s="5"/>
    </row>
    <row r="2" spans="1:12" ht="20.25" x14ac:dyDescent="0.3">
      <c r="A2" s="1"/>
      <c r="B2" s="182" t="s">
        <v>625</v>
      </c>
      <c r="C2" s="3"/>
      <c r="D2" s="3"/>
      <c r="E2" s="3"/>
      <c r="F2" s="3"/>
      <c r="G2" s="3"/>
      <c r="H2" s="3"/>
      <c r="I2" s="3"/>
      <c r="J2" s="3"/>
      <c r="K2" s="3"/>
      <c r="L2" s="6"/>
    </row>
    <row r="3" spans="1:12" x14ac:dyDescent="0.2">
      <c r="A3" s="1"/>
      <c r="B3" s="3"/>
      <c r="C3" s="3"/>
      <c r="D3" s="3"/>
      <c r="E3" s="3"/>
      <c r="F3" s="3"/>
      <c r="G3" s="3"/>
      <c r="H3" s="3"/>
      <c r="I3" s="3"/>
      <c r="J3" s="3"/>
      <c r="K3" s="3"/>
      <c r="L3" s="6"/>
    </row>
    <row r="4" spans="1:12" ht="15.75" x14ac:dyDescent="0.25">
      <c r="A4" s="1"/>
      <c r="B4" s="181" t="s">
        <v>626</v>
      </c>
      <c r="C4" s="3"/>
      <c r="D4" s="3"/>
      <c r="E4" s="3"/>
      <c r="F4" s="3"/>
      <c r="G4" s="3"/>
      <c r="H4" s="3"/>
      <c r="I4" s="3"/>
      <c r="J4" s="3"/>
      <c r="K4" s="3"/>
      <c r="L4" s="6"/>
    </row>
    <row r="5" spans="1:12" ht="15" x14ac:dyDescent="0.2">
      <c r="A5" s="1"/>
      <c r="B5" s="156"/>
      <c r="C5" s="156"/>
      <c r="D5" s="156"/>
      <c r="E5" s="156"/>
      <c r="F5" s="156"/>
      <c r="G5" s="156"/>
      <c r="H5" s="156"/>
      <c r="I5" s="156"/>
      <c r="J5" s="156"/>
      <c r="K5" s="156"/>
      <c r="L5" s="6"/>
    </row>
    <row r="6" spans="1:12" ht="15.75" x14ac:dyDescent="0.25">
      <c r="A6" s="1"/>
      <c r="B6" s="46" t="s">
        <v>295</v>
      </c>
      <c r="C6" s="156" t="s">
        <v>720</v>
      </c>
      <c r="D6" s="156"/>
      <c r="E6" s="156"/>
      <c r="F6" s="156"/>
      <c r="G6" s="156"/>
      <c r="H6" s="156"/>
      <c r="I6" s="156"/>
      <c r="J6" s="156"/>
      <c r="K6" s="156"/>
      <c r="L6" s="6"/>
    </row>
    <row r="7" spans="1:12" ht="15.75" x14ac:dyDescent="0.25">
      <c r="A7" s="1"/>
      <c r="B7" s="46"/>
      <c r="C7" s="156" t="s">
        <v>547</v>
      </c>
      <c r="D7" s="156"/>
      <c r="E7" s="156"/>
      <c r="F7" s="156"/>
      <c r="G7" s="156"/>
      <c r="H7" s="156"/>
      <c r="I7" s="156"/>
      <c r="J7" s="156"/>
      <c r="K7" s="156"/>
      <c r="L7" s="6"/>
    </row>
    <row r="8" spans="1:12" ht="15.75" x14ac:dyDescent="0.25">
      <c r="A8" s="1"/>
      <c r="B8" s="46"/>
      <c r="C8" s="156"/>
      <c r="D8" s="156"/>
      <c r="E8" s="156"/>
      <c r="F8" s="156"/>
      <c r="G8" s="156"/>
      <c r="H8" s="156"/>
      <c r="I8" s="156"/>
      <c r="J8" s="156"/>
      <c r="K8" s="156"/>
      <c r="L8" s="6"/>
    </row>
    <row r="9" spans="1:12" ht="15.75" x14ac:dyDescent="0.25">
      <c r="A9" s="1"/>
      <c r="B9" s="46"/>
      <c r="C9" s="46" t="s">
        <v>362</v>
      </c>
      <c r="D9" s="156" t="s">
        <v>386</v>
      </c>
      <c r="E9" s="156"/>
      <c r="F9" s="156"/>
      <c r="G9" s="156"/>
      <c r="H9" s="156"/>
      <c r="I9" s="156"/>
      <c r="J9" s="156"/>
      <c r="K9" s="156"/>
      <c r="L9" s="6"/>
    </row>
    <row r="10" spans="1:12" ht="15.75" x14ac:dyDescent="0.25">
      <c r="A10" s="1"/>
      <c r="B10" s="46"/>
      <c r="C10" s="156"/>
      <c r="D10" s="156" t="s">
        <v>387</v>
      </c>
      <c r="E10" s="156"/>
      <c r="F10" s="156"/>
      <c r="G10" s="156"/>
      <c r="H10" s="156"/>
      <c r="I10" s="156"/>
      <c r="J10" s="156"/>
      <c r="K10" s="156"/>
      <c r="L10" s="6"/>
    </row>
    <row r="11" spans="1:12" ht="15.75" x14ac:dyDescent="0.25">
      <c r="A11" s="1"/>
      <c r="B11" s="46"/>
      <c r="C11" s="156"/>
      <c r="D11" s="156"/>
      <c r="E11" s="156"/>
      <c r="F11" s="156"/>
      <c r="G11" s="156"/>
      <c r="H11" s="156"/>
      <c r="I11" s="156"/>
      <c r="J11" s="156"/>
      <c r="K11" s="156"/>
      <c r="L11" s="6"/>
    </row>
    <row r="12" spans="1:12" ht="15.75" x14ac:dyDescent="0.25">
      <c r="A12" s="1"/>
      <c r="B12" s="46" t="s">
        <v>191</v>
      </c>
      <c r="C12" s="156"/>
      <c r="D12" s="156"/>
      <c r="E12" s="156"/>
      <c r="F12" s="156"/>
      <c r="G12" s="156"/>
      <c r="H12" s="156"/>
      <c r="I12" s="156"/>
      <c r="J12" s="156"/>
      <c r="K12" s="156"/>
      <c r="L12" s="6"/>
    </row>
    <row r="13" spans="1:12" ht="15" x14ac:dyDescent="0.2">
      <c r="A13" s="1"/>
      <c r="B13" s="183" t="s">
        <v>192</v>
      </c>
      <c r="C13" s="156" t="s">
        <v>388</v>
      </c>
      <c r="D13" s="156"/>
      <c r="E13" s="156"/>
      <c r="F13" s="156"/>
      <c r="G13" s="156"/>
      <c r="H13" s="156"/>
      <c r="I13" s="156"/>
      <c r="J13" s="156"/>
      <c r="K13" s="156"/>
      <c r="L13" s="6"/>
    </row>
    <row r="14" spans="1:12" ht="15" x14ac:dyDescent="0.2">
      <c r="A14" s="1"/>
      <c r="B14" s="183"/>
      <c r="C14" s="156" t="s">
        <v>389</v>
      </c>
      <c r="D14" s="156"/>
      <c r="E14" s="156"/>
      <c r="F14" s="156"/>
      <c r="G14" s="156"/>
      <c r="H14" s="156"/>
      <c r="I14" s="156"/>
      <c r="J14" s="156"/>
      <c r="K14" s="156"/>
      <c r="L14" s="6"/>
    </row>
    <row r="15" spans="1:12" ht="15" x14ac:dyDescent="0.2">
      <c r="A15" s="1"/>
      <c r="B15" s="183"/>
      <c r="C15" s="156" t="s">
        <v>390</v>
      </c>
      <c r="D15" s="156"/>
      <c r="E15" s="156"/>
      <c r="F15" s="156"/>
      <c r="G15" s="156"/>
      <c r="H15" s="156"/>
      <c r="I15" s="156"/>
      <c r="J15" s="156"/>
      <c r="K15" s="156"/>
      <c r="L15" s="6"/>
    </row>
    <row r="16" spans="1:12" ht="15" x14ac:dyDescent="0.2">
      <c r="A16" s="1"/>
      <c r="B16" s="183"/>
      <c r="C16" s="156" t="s">
        <v>391</v>
      </c>
      <c r="D16" s="156"/>
      <c r="E16" s="156"/>
      <c r="F16" s="156"/>
      <c r="G16" s="156"/>
      <c r="H16" s="156"/>
      <c r="I16" s="156"/>
      <c r="J16" s="156"/>
      <c r="K16" s="156"/>
      <c r="L16" s="6"/>
    </row>
    <row r="17" spans="1:12" ht="15" x14ac:dyDescent="0.2">
      <c r="A17" s="1"/>
      <c r="B17" s="183"/>
      <c r="C17" s="156"/>
      <c r="D17" s="156"/>
      <c r="E17" s="156"/>
      <c r="F17" s="156"/>
      <c r="G17" s="156"/>
      <c r="H17" s="156"/>
      <c r="I17" s="156"/>
      <c r="J17" s="156"/>
      <c r="K17" s="156"/>
      <c r="L17" s="6"/>
    </row>
    <row r="18" spans="1:12" ht="15" x14ac:dyDescent="0.2">
      <c r="A18" s="1"/>
      <c r="B18" s="183" t="s">
        <v>192</v>
      </c>
      <c r="C18" s="156" t="s">
        <v>628</v>
      </c>
      <c r="D18" s="156"/>
      <c r="E18" s="156"/>
      <c r="F18" s="156"/>
      <c r="G18" s="156"/>
      <c r="H18" s="156"/>
      <c r="I18" s="156"/>
      <c r="J18" s="156"/>
      <c r="K18" s="156"/>
      <c r="L18" s="6"/>
    </row>
    <row r="19" spans="1:12" ht="15" x14ac:dyDescent="0.2">
      <c r="A19" s="1"/>
      <c r="B19" s="183"/>
      <c r="C19" s="156" t="s">
        <v>392</v>
      </c>
      <c r="D19" s="156"/>
      <c r="E19" s="156"/>
      <c r="F19" s="156"/>
      <c r="G19" s="156"/>
      <c r="H19" s="156"/>
      <c r="I19" s="156"/>
      <c r="J19" s="156"/>
      <c r="K19" s="156"/>
      <c r="L19" s="6"/>
    </row>
    <row r="20" spans="1:12" ht="15" x14ac:dyDescent="0.2">
      <c r="A20" s="1"/>
      <c r="B20" s="183"/>
      <c r="C20" s="156" t="s">
        <v>393</v>
      </c>
      <c r="D20" s="156"/>
      <c r="E20" s="156"/>
      <c r="F20" s="156"/>
      <c r="G20" s="156"/>
      <c r="H20" s="156"/>
      <c r="I20" s="156"/>
      <c r="J20" s="156"/>
      <c r="K20" s="156"/>
      <c r="L20" s="6"/>
    </row>
    <row r="21" spans="1:12" ht="15" x14ac:dyDescent="0.2">
      <c r="A21" s="1"/>
      <c r="B21" s="183"/>
      <c r="C21" s="156"/>
      <c r="D21" s="156"/>
      <c r="E21" s="156"/>
      <c r="F21" s="156"/>
      <c r="G21" s="156"/>
      <c r="H21" s="156"/>
      <c r="I21" s="156"/>
      <c r="J21" s="156"/>
      <c r="K21" s="156"/>
      <c r="L21" s="6"/>
    </row>
    <row r="22" spans="1:12" ht="15" x14ac:dyDescent="0.2">
      <c r="A22" s="1"/>
      <c r="B22" s="183" t="s">
        <v>192</v>
      </c>
      <c r="C22" s="156" t="s">
        <v>548</v>
      </c>
      <c r="D22" s="156"/>
      <c r="E22" s="156"/>
      <c r="F22" s="156"/>
      <c r="G22" s="156"/>
      <c r="H22" s="156"/>
      <c r="I22" s="156"/>
      <c r="J22" s="156"/>
      <c r="K22" s="156"/>
      <c r="L22" s="6"/>
    </row>
    <row r="23" spans="1:12" ht="15" x14ac:dyDescent="0.2">
      <c r="A23" s="1"/>
      <c r="B23" s="183"/>
      <c r="C23" s="156" t="s">
        <v>721</v>
      </c>
      <c r="D23" s="156"/>
      <c r="E23" s="156"/>
      <c r="F23" s="156"/>
      <c r="G23" s="156"/>
      <c r="H23" s="156"/>
      <c r="I23" s="156"/>
      <c r="J23" s="156"/>
      <c r="K23" s="156"/>
      <c r="L23" s="6"/>
    </row>
    <row r="24" spans="1:12" ht="15" x14ac:dyDescent="0.2">
      <c r="A24" s="1"/>
      <c r="B24" s="183"/>
      <c r="C24" s="156"/>
      <c r="D24" s="156"/>
      <c r="E24" s="156"/>
      <c r="F24" s="156"/>
      <c r="G24" s="156"/>
      <c r="H24" s="156"/>
      <c r="I24" s="156"/>
      <c r="J24" s="156"/>
      <c r="K24" s="156"/>
      <c r="L24" s="6"/>
    </row>
    <row r="25" spans="1:12" ht="18" x14ac:dyDescent="0.25">
      <c r="A25" s="1"/>
      <c r="B25" s="549" t="s">
        <v>196</v>
      </c>
      <c r="C25" s="549"/>
      <c r="D25" s="549"/>
      <c r="E25" s="549"/>
      <c r="F25" s="549"/>
      <c r="G25" s="549"/>
      <c r="H25" s="549"/>
      <c r="I25" s="549"/>
      <c r="J25" s="549"/>
      <c r="K25" s="549"/>
      <c r="L25" s="6"/>
    </row>
    <row r="26" spans="1:12" ht="15" x14ac:dyDescent="0.2">
      <c r="A26" s="1"/>
      <c r="B26" s="183"/>
      <c r="C26" s="156"/>
      <c r="D26" s="156"/>
      <c r="E26" s="156"/>
      <c r="F26" s="156"/>
      <c r="G26" s="156"/>
      <c r="H26" s="156"/>
      <c r="I26" s="156"/>
      <c r="J26" s="156"/>
      <c r="K26" s="156"/>
      <c r="L26" s="6"/>
    </row>
    <row r="27" spans="1:12" ht="15.75" x14ac:dyDescent="0.25">
      <c r="A27" s="1"/>
      <c r="B27" s="98" t="s">
        <v>394</v>
      </c>
      <c r="C27" s="102"/>
      <c r="D27" s="156"/>
      <c r="E27" s="156"/>
      <c r="F27" s="156"/>
      <c r="G27" s="156"/>
      <c r="H27" s="156"/>
      <c r="I27" s="156"/>
      <c r="J27" s="156"/>
      <c r="K27" s="156"/>
      <c r="L27" s="6"/>
    </row>
    <row r="28" spans="1:12" ht="15" x14ac:dyDescent="0.2">
      <c r="A28" s="1"/>
      <c r="B28" s="102"/>
      <c r="C28" s="102"/>
      <c r="D28" s="156"/>
      <c r="E28" s="156"/>
      <c r="F28" s="156"/>
      <c r="G28" s="156"/>
      <c r="H28" s="156"/>
      <c r="I28" s="156"/>
      <c r="J28" s="156"/>
      <c r="K28" s="156"/>
      <c r="L28" s="6"/>
    </row>
    <row r="29" spans="1:12" ht="15" x14ac:dyDescent="0.2">
      <c r="A29" s="1"/>
      <c r="B29" s="102" t="s">
        <v>517</v>
      </c>
      <c r="C29" s="102"/>
      <c r="D29" s="156"/>
      <c r="E29" s="156"/>
      <c r="F29" s="156"/>
      <c r="G29" s="156"/>
      <c r="H29" s="156"/>
      <c r="I29" s="156"/>
      <c r="J29" s="156"/>
      <c r="K29" s="156"/>
      <c r="L29" s="6"/>
    </row>
    <row r="30" spans="1:12" ht="15" x14ac:dyDescent="0.2">
      <c r="A30" s="1"/>
      <c r="B30" s="102" t="s">
        <v>516</v>
      </c>
      <c r="C30" s="102"/>
      <c r="D30" s="156"/>
      <c r="E30" s="156"/>
      <c r="F30" s="156"/>
      <c r="G30" s="156"/>
      <c r="H30" s="156"/>
      <c r="I30" s="156"/>
      <c r="J30" s="156"/>
      <c r="K30" s="156"/>
      <c r="L30" s="6"/>
    </row>
    <row r="31" spans="1:12" ht="15" x14ac:dyDescent="0.2">
      <c r="A31" s="1"/>
      <c r="B31" s="102" t="s">
        <v>518</v>
      </c>
      <c r="C31" s="102"/>
      <c r="D31" s="156"/>
      <c r="E31" s="156"/>
      <c r="F31" s="156"/>
      <c r="G31" s="156"/>
      <c r="H31" s="156"/>
      <c r="I31" s="156"/>
      <c r="J31" s="156"/>
      <c r="K31" s="156"/>
      <c r="L31" s="6"/>
    </row>
    <row r="32" spans="1:12" ht="15" x14ac:dyDescent="0.2">
      <c r="A32" s="1"/>
      <c r="B32" s="102" t="s">
        <v>395</v>
      </c>
      <c r="C32" s="102"/>
      <c r="D32" s="156"/>
      <c r="E32" s="156"/>
      <c r="F32" s="156"/>
      <c r="G32" s="156"/>
      <c r="H32" s="156"/>
      <c r="I32" s="156"/>
      <c r="J32" s="156"/>
      <c r="K32" s="156"/>
      <c r="L32" s="6"/>
    </row>
    <row r="33" spans="1:12" ht="15" x14ac:dyDescent="0.2">
      <c r="A33" s="1"/>
      <c r="B33" s="102" t="s">
        <v>396</v>
      </c>
      <c r="C33" s="102"/>
      <c r="D33" s="156"/>
      <c r="E33" s="156"/>
      <c r="F33" s="156"/>
      <c r="G33" s="156"/>
      <c r="H33" s="156"/>
      <c r="I33" s="156"/>
      <c r="J33" s="156"/>
      <c r="K33" s="156"/>
      <c r="L33" s="6"/>
    </row>
    <row r="34" spans="1:12" ht="15" x14ac:dyDescent="0.2">
      <c r="A34" s="1"/>
      <c r="B34" s="102"/>
      <c r="C34" s="102"/>
      <c r="D34" s="156"/>
      <c r="E34" s="156"/>
      <c r="F34" s="156"/>
      <c r="G34" s="156"/>
      <c r="H34" s="156"/>
      <c r="I34" s="156"/>
      <c r="J34" s="156"/>
      <c r="K34" s="156"/>
      <c r="L34" s="6"/>
    </row>
    <row r="35" spans="1:12" ht="15.75" x14ac:dyDescent="0.25">
      <c r="A35" s="1"/>
      <c r="B35" s="184" t="s">
        <v>362</v>
      </c>
      <c r="C35" s="102" t="s">
        <v>519</v>
      </c>
      <c r="D35" s="156"/>
      <c r="E35" s="156"/>
      <c r="F35" s="156"/>
      <c r="G35" s="156"/>
      <c r="H35" s="156"/>
      <c r="I35" s="156"/>
      <c r="J35" s="156"/>
      <c r="K35" s="156"/>
      <c r="L35" s="6"/>
    </row>
    <row r="36" spans="1:12" ht="15" x14ac:dyDescent="0.2">
      <c r="A36" s="1"/>
      <c r="B36" s="102"/>
      <c r="C36" s="102" t="s">
        <v>397</v>
      </c>
      <c r="D36" s="156"/>
      <c r="E36" s="156"/>
      <c r="F36" s="156"/>
      <c r="G36" s="156"/>
      <c r="H36" s="156"/>
      <c r="I36" s="156"/>
      <c r="J36" s="156"/>
      <c r="K36" s="156"/>
      <c r="L36" s="6"/>
    </row>
    <row r="37" spans="1:12" ht="15" x14ac:dyDescent="0.2">
      <c r="A37" s="1"/>
      <c r="B37" s="102"/>
      <c r="C37" s="102" t="s">
        <v>520</v>
      </c>
      <c r="D37" s="156"/>
      <c r="E37" s="156"/>
      <c r="F37" s="156"/>
      <c r="G37" s="156"/>
      <c r="H37" s="156"/>
      <c r="I37" s="156"/>
      <c r="J37" s="156"/>
      <c r="K37" s="156"/>
      <c r="L37" s="6"/>
    </row>
    <row r="38" spans="1:12" ht="15" x14ac:dyDescent="0.2">
      <c r="A38" s="1"/>
      <c r="B38" s="102"/>
      <c r="C38" s="102"/>
      <c r="D38" s="156"/>
      <c r="E38" s="156"/>
      <c r="F38" s="156"/>
      <c r="G38" s="156"/>
      <c r="H38" s="156"/>
      <c r="I38" s="156"/>
      <c r="J38" s="156"/>
      <c r="K38" s="156"/>
      <c r="L38" s="6"/>
    </row>
    <row r="39" spans="1:12" ht="15" x14ac:dyDescent="0.2">
      <c r="A39" s="1"/>
      <c r="B39" s="102"/>
      <c r="C39" s="102" t="s">
        <v>398</v>
      </c>
      <c r="D39" s="156"/>
      <c r="E39" s="156"/>
      <c r="F39" s="156"/>
      <c r="G39" s="156"/>
      <c r="H39" s="156"/>
      <c r="I39" s="156"/>
      <c r="J39" s="156"/>
      <c r="K39" s="156"/>
      <c r="L39" s="6"/>
    </row>
    <row r="40" spans="1:12" ht="15.75" x14ac:dyDescent="0.25">
      <c r="A40" s="1"/>
      <c r="B40" s="102"/>
      <c r="C40" s="102" t="s">
        <v>399</v>
      </c>
      <c r="D40" s="156"/>
      <c r="E40" s="156"/>
      <c r="F40" s="156"/>
      <c r="G40" s="156"/>
      <c r="H40" s="156"/>
      <c r="I40" s="156"/>
      <c r="J40" s="156"/>
      <c r="K40" s="156"/>
      <c r="L40" s="6"/>
    </row>
    <row r="41" spans="1:12" ht="15.75" x14ac:dyDescent="0.25">
      <c r="A41" s="1"/>
      <c r="B41" s="102"/>
      <c r="C41" s="102" t="s">
        <v>400</v>
      </c>
      <c r="D41" s="156"/>
      <c r="E41" s="156"/>
      <c r="F41" s="156"/>
      <c r="G41" s="156"/>
      <c r="H41" s="156"/>
      <c r="I41" s="156"/>
      <c r="J41" s="156"/>
      <c r="K41" s="156"/>
      <c r="L41" s="6"/>
    </row>
    <row r="42" spans="1:12" ht="15" x14ac:dyDescent="0.2">
      <c r="A42" s="1"/>
      <c r="B42" s="102"/>
      <c r="C42" s="102" t="s">
        <v>401</v>
      </c>
      <c r="D42" s="156"/>
      <c r="E42" s="156"/>
      <c r="F42" s="156"/>
      <c r="G42" s="156"/>
      <c r="H42" s="156"/>
      <c r="I42" s="156"/>
      <c r="J42" s="156"/>
      <c r="K42" s="156"/>
      <c r="L42" s="6"/>
    </row>
    <row r="43" spans="1:12" ht="15" x14ac:dyDescent="0.2">
      <c r="A43" s="1"/>
      <c r="B43" s="102"/>
      <c r="C43" s="102"/>
      <c r="D43" s="156"/>
      <c r="E43" s="156"/>
      <c r="F43" s="156"/>
      <c r="G43" s="156"/>
      <c r="H43" s="156"/>
      <c r="I43" s="156"/>
      <c r="J43" s="156"/>
      <c r="K43" s="156"/>
      <c r="L43" s="6"/>
    </row>
    <row r="44" spans="1:12" ht="15.75" x14ac:dyDescent="0.25">
      <c r="A44" s="1"/>
      <c r="B44" s="98" t="s">
        <v>722</v>
      </c>
      <c r="C44" s="102"/>
      <c r="D44" s="156"/>
      <c r="E44" s="156"/>
      <c r="F44" s="156"/>
      <c r="G44" s="156"/>
      <c r="H44" s="156"/>
      <c r="I44" s="156"/>
      <c r="J44" s="156"/>
      <c r="K44" s="156"/>
      <c r="L44" s="6"/>
    </row>
    <row r="45" spans="1:12" ht="15.75" x14ac:dyDescent="0.25">
      <c r="A45" s="1"/>
      <c r="B45" s="98" t="s">
        <v>302</v>
      </c>
      <c r="C45" s="102"/>
      <c r="D45" s="156"/>
      <c r="E45" s="156"/>
      <c r="F45" s="156"/>
      <c r="G45" s="156"/>
      <c r="H45" s="156"/>
      <c r="I45" s="156"/>
      <c r="J45" s="156"/>
      <c r="K45" s="156"/>
      <c r="L45" s="6"/>
    </row>
    <row r="46" spans="1:12" ht="15.75" x14ac:dyDescent="0.25">
      <c r="A46" s="1"/>
      <c r="B46" s="98" t="s">
        <v>789</v>
      </c>
      <c r="C46" s="102"/>
      <c r="D46" s="156"/>
      <c r="E46" s="156"/>
      <c r="F46" s="156"/>
      <c r="G46" s="156"/>
      <c r="H46" s="156"/>
      <c r="I46" s="156"/>
      <c r="J46" s="156"/>
      <c r="K46" s="156"/>
      <c r="L46" s="6"/>
    </row>
    <row r="47" spans="1:12" ht="15" x14ac:dyDescent="0.2">
      <c r="A47" s="1"/>
      <c r="B47" s="102"/>
      <c r="C47" s="102"/>
      <c r="D47" s="156"/>
      <c r="E47" s="156"/>
      <c r="F47" s="156"/>
      <c r="G47" s="156"/>
      <c r="H47" s="156"/>
      <c r="I47" s="156"/>
      <c r="J47" s="156"/>
      <c r="K47" s="156"/>
      <c r="L47" s="6"/>
    </row>
    <row r="48" spans="1:12" ht="15" x14ac:dyDescent="0.2">
      <c r="A48" s="1"/>
      <c r="B48" s="102" t="s">
        <v>402</v>
      </c>
      <c r="C48" s="102"/>
      <c r="D48" s="156"/>
      <c r="E48" s="156"/>
      <c r="F48" s="156"/>
      <c r="G48" s="156"/>
      <c r="H48" s="156"/>
      <c r="I48" s="156"/>
      <c r="J48" s="156"/>
      <c r="K48" s="156"/>
      <c r="L48" s="6"/>
    </row>
    <row r="49" spans="1:12" ht="15" x14ac:dyDescent="0.2">
      <c r="A49" s="1"/>
      <c r="B49" s="102" t="s">
        <v>719</v>
      </c>
      <c r="C49" s="102"/>
      <c r="D49" s="102"/>
      <c r="E49" s="102"/>
      <c r="F49" s="102"/>
      <c r="G49" s="102"/>
      <c r="H49" s="156"/>
      <c r="I49" s="156"/>
      <c r="J49" s="156"/>
      <c r="K49" s="156"/>
      <c r="L49" s="6"/>
    </row>
    <row r="50" spans="1:12" ht="15" x14ac:dyDescent="0.2">
      <c r="A50" s="1"/>
      <c r="B50" s="102" t="s">
        <v>718</v>
      </c>
      <c r="C50" s="102"/>
      <c r="D50" s="156"/>
      <c r="E50" s="156"/>
      <c r="F50" s="156"/>
      <c r="G50" s="156"/>
      <c r="H50" s="156"/>
      <c r="I50" s="156"/>
      <c r="J50" s="156"/>
      <c r="K50" s="156"/>
      <c r="L50" s="6"/>
    </row>
    <row r="51" spans="1:12" ht="15" x14ac:dyDescent="0.2">
      <c r="A51" s="2"/>
      <c r="B51" s="189"/>
      <c r="C51" s="189"/>
      <c r="D51" s="190"/>
      <c r="E51" s="190"/>
      <c r="F51" s="190"/>
      <c r="G51" s="190"/>
      <c r="H51" s="190"/>
      <c r="I51" s="190"/>
      <c r="J51" s="190"/>
      <c r="K51" s="190"/>
      <c r="L51" s="8"/>
    </row>
    <row r="52" spans="1:12" ht="15" x14ac:dyDescent="0.2">
      <c r="A52" s="25"/>
      <c r="B52" s="192"/>
      <c r="C52" s="192"/>
      <c r="D52" s="191"/>
      <c r="E52" s="191"/>
      <c r="F52" s="191"/>
      <c r="G52" s="191"/>
      <c r="H52" s="191"/>
      <c r="I52" s="191"/>
      <c r="J52" s="191"/>
      <c r="K52" s="191"/>
      <c r="L52" s="5"/>
    </row>
    <row r="53" spans="1:12" ht="15" x14ac:dyDescent="0.2">
      <c r="A53" s="1"/>
      <c r="B53" s="102" t="s">
        <v>325</v>
      </c>
      <c r="C53" s="102"/>
      <c r="D53" s="156"/>
      <c r="E53" s="156"/>
      <c r="F53" s="156"/>
      <c r="G53" s="156"/>
      <c r="H53" s="156"/>
      <c r="I53" s="156"/>
      <c r="J53" s="156"/>
      <c r="K53" s="156"/>
      <c r="L53" s="6"/>
    </row>
    <row r="54" spans="1:12" ht="15" x14ac:dyDescent="0.2">
      <c r="A54" s="1"/>
      <c r="B54" s="102" t="s">
        <v>723</v>
      </c>
      <c r="C54" s="102"/>
      <c r="D54" s="156"/>
      <c r="E54" s="156"/>
      <c r="F54" s="156"/>
      <c r="G54" s="156"/>
      <c r="H54" s="156"/>
      <c r="I54" s="156"/>
      <c r="J54" s="156"/>
      <c r="K54" s="156"/>
      <c r="L54" s="6"/>
    </row>
    <row r="55" spans="1:12" ht="15" x14ac:dyDescent="0.2">
      <c r="A55" s="1"/>
      <c r="B55" s="102" t="s">
        <v>549</v>
      </c>
      <c r="C55" s="102"/>
      <c r="D55" s="156"/>
      <c r="E55" s="156"/>
      <c r="F55" s="156"/>
      <c r="G55" s="156"/>
      <c r="H55" s="156"/>
      <c r="I55" s="156"/>
      <c r="J55" s="156"/>
      <c r="K55" s="156"/>
      <c r="L55" s="6"/>
    </row>
    <row r="56" spans="1:12" ht="15" x14ac:dyDescent="0.2">
      <c r="A56" s="1"/>
      <c r="B56" s="102" t="s">
        <v>550</v>
      </c>
      <c r="C56" s="102"/>
      <c r="D56" s="156"/>
      <c r="E56" s="156"/>
      <c r="F56" s="156"/>
      <c r="G56" s="156"/>
      <c r="H56" s="156"/>
      <c r="I56" s="156"/>
      <c r="J56" s="156"/>
      <c r="K56" s="156"/>
      <c r="L56" s="6"/>
    </row>
    <row r="57" spans="1:12" ht="15" x14ac:dyDescent="0.2">
      <c r="A57" s="1"/>
      <c r="B57" s="102"/>
      <c r="C57" s="102"/>
      <c r="D57" s="156"/>
      <c r="E57" s="156"/>
      <c r="F57" s="156"/>
      <c r="G57" s="156"/>
      <c r="H57" s="156"/>
      <c r="I57" s="156"/>
      <c r="J57" s="156"/>
      <c r="K57" s="156"/>
      <c r="L57" s="6"/>
    </row>
    <row r="58" spans="1:12" ht="15" x14ac:dyDescent="0.2">
      <c r="A58" s="1"/>
      <c r="B58" s="102" t="s">
        <v>328</v>
      </c>
      <c r="C58" s="102"/>
      <c r="D58" s="156"/>
      <c r="E58" s="156"/>
      <c r="F58" s="156"/>
      <c r="G58" s="156"/>
      <c r="H58" s="156"/>
      <c r="I58" s="156"/>
      <c r="J58" s="156"/>
      <c r="K58" s="156"/>
      <c r="L58" s="6"/>
    </row>
    <row r="59" spans="1:12" ht="15" x14ac:dyDescent="0.2">
      <c r="A59" s="1"/>
      <c r="B59" s="102" t="s">
        <v>790</v>
      </c>
      <c r="C59" s="102"/>
      <c r="D59" s="156"/>
      <c r="E59" s="156"/>
      <c r="F59" s="156"/>
      <c r="G59" s="156"/>
      <c r="H59" s="156"/>
      <c r="I59" s="156"/>
      <c r="J59" s="156"/>
      <c r="K59" s="156"/>
      <c r="L59" s="6"/>
    </row>
    <row r="60" spans="1:12" ht="15" x14ac:dyDescent="0.2">
      <c r="A60" s="1"/>
      <c r="B60" s="102" t="s">
        <v>551</v>
      </c>
      <c r="C60" s="102"/>
      <c r="D60" s="156"/>
      <c r="E60" s="156"/>
      <c r="F60" s="156"/>
      <c r="G60" s="156"/>
      <c r="H60" s="156"/>
      <c r="I60" s="156"/>
      <c r="J60" s="156"/>
      <c r="K60" s="156"/>
      <c r="L60" s="6"/>
    </row>
    <row r="61" spans="1:12" ht="15" x14ac:dyDescent="0.2">
      <c r="A61" s="1"/>
      <c r="B61" s="102" t="s">
        <v>629</v>
      </c>
      <c r="C61" s="102"/>
      <c r="D61" s="156"/>
      <c r="E61" s="156"/>
      <c r="F61" s="156"/>
      <c r="G61" s="156"/>
      <c r="H61" s="156"/>
      <c r="I61" s="156"/>
      <c r="J61" s="156"/>
      <c r="K61" s="156"/>
      <c r="L61" s="6"/>
    </row>
    <row r="62" spans="1:12" x14ac:dyDescent="0.2">
      <c r="A62" s="2"/>
      <c r="B62" s="7"/>
      <c r="C62" s="7"/>
      <c r="D62" s="7"/>
      <c r="E62" s="7"/>
      <c r="F62" s="7"/>
      <c r="G62" s="7"/>
      <c r="H62" s="7"/>
      <c r="I62" s="7"/>
      <c r="J62" s="7"/>
      <c r="K62" s="7"/>
      <c r="L62" s="8"/>
    </row>
  </sheetData>
  <sheetProtection algorithmName="SHA-512" hashValue="YWxjutAzyD9L12/R9VHfhCniNj9znfA8NLXlTFQ6Ne13ScA24jLEKFjMpkd0jKH/MxyVU46uy/EEoWa6Ghzptw==" saltValue="Ab6YAldPJRTbjmoF4nqfPw==" spinCount="100000" sheet="1" objects="1" scenarios="1"/>
  <mergeCells count="1">
    <mergeCell ref="B25:K25"/>
  </mergeCells>
  <phoneticPr fontId="0" type="noConversion"/>
  <printOptions horizontalCentered="1" verticalCentered="1"/>
  <pageMargins left="0.35433070866141736" right="0.35433070866141736" top="0.39370078740157483" bottom="0.70866141732283472" header="0.19685039370078741" footer="0.39370078740157483"/>
  <pageSetup paperSize="9" scale="82" orientation="portrait" horizontalDpi="300" verticalDpi="300" r:id="rId1"/>
  <headerFooter alignWithMargins="0">
    <oddHeader xml:space="preserve">&amp;C&amp;"Arial,Bold"Office of Local Government - 2021-22Permissible Income Workpapers </oddHeader>
    <oddFooter>&amp;A</oddFooter>
  </headerFooter>
  <rowBreaks count="1" manualBreakCount="1">
    <brk id="5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E7241-A498-4F3A-B785-725107429209}">
  <dimension ref="A1:G19"/>
  <sheetViews>
    <sheetView workbookViewId="0">
      <selection activeCell="C5" sqref="C5"/>
    </sheetView>
  </sheetViews>
  <sheetFormatPr defaultRowHeight="12.75" x14ac:dyDescent="0.2"/>
  <cols>
    <col min="1" max="1" width="5.28515625" customWidth="1"/>
    <col min="2" max="2" width="19.28515625" customWidth="1"/>
    <col min="3" max="3" width="21" customWidth="1"/>
    <col min="4" max="4" width="18.28515625" customWidth="1"/>
    <col min="5" max="5" width="21" customWidth="1"/>
    <col min="6" max="6" width="17.42578125" customWidth="1"/>
    <col min="7" max="7" width="7.42578125" customWidth="1"/>
  </cols>
  <sheetData>
    <row r="1" spans="1:7" x14ac:dyDescent="0.2">
      <c r="A1" s="355"/>
      <c r="B1" s="356"/>
      <c r="C1" s="356"/>
      <c r="D1" s="356"/>
      <c r="E1" s="356"/>
      <c r="F1" s="356"/>
      <c r="G1" s="357"/>
    </row>
    <row r="2" spans="1:7" ht="15.75" x14ac:dyDescent="0.25">
      <c r="A2" s="358"/>
      <c r="B2" s="584" t="str">
        <f>IF(Identification!C9="","",Identification!C9)</f>
        <v>Select Council Name</v>
      </c>
      <c r="C2" s="585"/>
      <c r="D2" s="585"/>
      <c r="E2" s="585"/>
      <c r="F2" s="586"/>
      <c r="G2" s="359"/>
    </row>
    <row r="3" spans="1:7" x14ac:dyDescent="0.2">
      <c r="A3" s="358"/>
      <c r="B3" s="360"/>
      <c r="C3" s="360"/>
      <c r="D3" s="360"/>
      <c r="E3" s="360"/>
      <c r="F3" s="360"/>
      <c r="G3" s="359"/>
    </row>
    <row r="4" spans="1:7" s="472" customFormat="1" ht="39" customHeight="1" x14ac:dyDescent="0.2">
      <c r="A4" s="469"/>
      <c r="B4" s="470"/>
      <c r="C4" s="468" t="s">
        <v>513</v>
      </c>
      <c r="D4" s="473" t="s">
        <v>644</v>
      </c>
      <c r="E4" s="468" t="s">
        <v>514</v>
      </c>
      <c r="F4" s="473" t="s">
        <v>844</v>
      </c>
      <c r="G4" s="471"/>
    </row>
    <row r="5" spans="1:7" x14ac:dyDescent="0.2">
      <c r="A5" s="358"/>
      <c r="B5" s="365" t="s">
        <v>505</v>
      </c>
      <c r="C5" s="485">
        <f>Calculation!B22</f>
        <v>0</v>
      </c>
      <c r="D5" s="485">
        <f>Calculation!C22</f>
        <v>0</v>
      </c>
      <c r="E5" s="466">
        <f>C5-D5-F5</f>
        <v>0</v>
      </c>
      <c r="F5" s="486"/>
      <c r="G5" s="359"/>
    </row>
    <row r="6" spans="1:7" x14ac:dyDescent="0.2">
      <c r="A6" s="358"/>
      <c r="B6" s="365" t="s">
        <v>506</v>
      </c>
      <c r="C6" s="485">
        <f>Calculation!B23</f>
        <v>0</v>
      </c>
      <c r="D6" s="485">
        <f>Calculation!C23</f>
        <v>0</v>
      </c>
      <c r="E6" s="466">
        <f t="shared" ref="E6:E14" si="0">C6-D6-F6</f>
        <v>0</v>
      </c>
      <c r="F6" s="486"/>
      <c r="G6" s="359"/>
    </row>
    <row r="7" spans="1:7" x14ac:dyDescent="0.2">
      <c r="A7" s="358"/>
      <c r="B7" s="365" t="s">
        <v>403</v>
      </c>
      <c r="C7" s="485">
        <f>Calculation!B24</f>
        <v>0</v>
      </c>
      <c r="D7" s="485">
        <f>Calculation!C24</f>
        <v>0</v>
      </c>
      <c r="E7" s="466">
        <f t="shared" si="0"/>
        <v>0</v>
      </c>
      <c r="F7" s="486"/>
      <c r="G7" s="359"/>
    </row>
    <row r="8" spans="1:7" x14ac:dyDescent="0.2">
      <c r="A8" s="358"/>
      <c r="B8" s="365" t="s">
        <v>490</v>
      </c>
      <c r="C8" s="485">
        <f>Calculation!B25</f>
        <v>0</v>
      </c>
      <c r="D8" s="485">
        <f>Calculation!C25</f>
        <v>0</v>
      </c>
      <c r="E8" s="466">
        <f t="shared" si="0"/>
        <v>0</v>
      </c>
      <c r="F8" s="486"/>
      <c r="G8" s="359"/>
    </row>
    <row r="9" spans="1:7" x14ac:dyDescent="0.2">
      <c r="A9" s="358"/>
      <c r="B9" s="365" t="s">
        <v>507</v>
      </c>
      <c r="C9" s="485">
        <f>Calculation!B26</f>
        <v>0</v>
      </c>
      <c r="D9" s="485">
        <f>Calculation!C26</f>
        <v>0</v>
      </c>
      <c r="E9" s="466">
        <f t="shared" si="0"/>
        <v>0</v>
      </c>
      <c r="F9" s="486"/>
      <c r="G9" s="359"/>
    </row>
    <row r="10" spans="1:7" x14ac:dyDescent="0.2">
      <c r="A10" s="358"/>
      <c r="B10" s="365" t="s">
        <v>508</v>
      </c>
      <c r="C10" s="485">
        <f>Calculation!B27</f>
        <v>0</v>
      </c>
      <c r="D10" s="485">
        <f>Calculation!C27</f>
        <v>0</v>
      </c>
      <c r="E10" s="466">
        <f t="shared" si="0"/>
        <v>0</v>
      </c>
      <c r="F10" s="486"/>
      <c r="G10" s="359"/>
    </row>
    <row r="11" spans="1:7" x14ac:dyDescent="0.2">
      <c r="A11" s="358"/>
      <c r="B11" s="365" t="s">
        <v>509</v>
      </c>
      <c r="C11" s="485">
        <f>Calculation!B28</f>
        <v>0</v>
      </c>
      <c r="D11" s="485">
        <f>Calculation!C28</f>
        <v>0</v>
      </c>
      <c r="E11" s="466">
        <f t="shared" si="0"/>
        <v>0</v>
      </c>
      <c r="F11" s="486"/>
      <c r="G11" s="359"/>
    </row>
    <row r="12" spans="1:7" x14ac:dyDescent="0.2">
      <c r="A12" s="358"/>
      <c r="B12" s="365" t="s">
        <v>510</v>
      </c>
      <c r="C12" s="485">
        <f>Calculation!B29</f>
        <v>0</v>
      </c>
      <c r="D12" s="485">
        <f>Calculation!C29</f>
        <v>0</v>
      </c>
      <c r="E12" s="466">
        <f t="shared" si="0"/>
        <v>0</v>
      </c>
      <c r="F12" s="486"/>
      <c r="G12" s="359"/>
    </row>
    <row r="13" spans="1:7" x14ac:dyDescent="0.2">
      <c r="A13" s="358"/>
      <c r="B13" s="365" t="s">
        <v>511</v>
      </c>
      <c r="C13" s="485">
        <f>Calculation!B30</f>
        <v>0</v>
      </c>
      <c r="D13" s="485">
        <f>Calculation!C30</f>
        <v>0</v>
      </c>
      <c r="E13" s="466">
        <f t="shared" si="0"/>
        <v>0</v>
      </c>
      <c r="F13" s="486"/>
      <c r="G13" s="359"/>
    </row>
    <row r="14" spans="1:7" x14ac:dyDescent="0.2">
      <c r="A14" s="358"/>
      <c r="B14" s="365" t="s">
        <v>512</v>
      </c>
      <c r="C14" s="485">
        <f>Calculation!B31</f>
        <v>0</v>
      </c>
      <c r="D14" s="485">
        <f>Calculation!C31</f>
        <v>0</v>
      </c>
      <c r="E14" s="466">
        <f t="shared" si="0"/>
        <v>0</v>
      </c>
      <c r="F14" s="486"/>
      <c r="G14" s="359"/>
    </row>
    <row r="15" spans="1:7" x14ac:dyDescent="0.2">
      <c r="A15" s="358"/>
      <c r="B15" s="361"/>
      <c r="C15" s="360"/>
      <c r="D15" s="360"/>
      <c r="E15" s="360"/>
      <c r="F15" s="360"/>
      <c r="G15" s="359"/>
    </row>
    <row r="16" spans="1:7" x14ac:dyDescent="0.2">
      <c r="A16" s="358"/>
      <c r="B16" s="361"/>
      <c r="C16" s="360"/>
      <c r="D16" s="360"/>
      <c r="E16" s="360"/>
      <c r="F16" s="360"/>
      <c r="G16" s="359"/>
    </row>
    <row r="17" spans="1:7" x14ac:dyDescent="0.2">
      <c r="A17" s="358"/>
      <c r="B17" s="360"/>
      <c r="C17" s="366" t="s">
        <v>515</v>
      </c>
      <c r="D17" s="467">
        <f>SUM(C5:C14)-(SUM(D5:D14))</f>
        <v>0</v>
      </c>
      <c r="E17" s="467">
        <f>SUM(E5:E16)</f>
        <v>0</v>
      </c>
      <c r="F17" s="467">
        <f>SUM(F5:F16)</f>
        <v>0</v>
      </c>
      <c r="G17" s="359"/>
    </row>
    <row r="18" spans="1:7" x14ac:dyDescent="0.2">
      <c r="A18" s="358"/>
      <c r="B18" s="361"/>
      <c r="C18" s="360"/>
      <c r="D18" s="360"/>
      <c r="E18" s="514" t="s">
        <v>857</v>
      </c>
      <c r="F18" s="360"/>
      <c r="G18" s="359"/>
    </row>
    <row r="19" spans="1:7" x14ac:dyDescent="0.2">
      <c r="A19" s="362"/>
      <c r="B19" s="363"/>
      <c r="C19" s="363"/>
      <c r="D19" s="363"/>
      <c r="E19" s="363"/>
      <c r="F19" s="363"/>
      <c r="G19" s="364"/>
    </row>
  </sheetData>
  <sheetProtection algorithmName="SHA-512" hashValue="ZuE+VW5g9cCV6yrqbR/p/GpOYDuLYnqVJl1pBV7hUiDT78Shzt0JQZru3c/VZ06Ll32H1mxRI5fD21UYE54Hcw==" saltValue="4eBRYO07jAQyrLrUD84AwA==" spinCount="100000" sheet="1" objects="1" scenarios="1"/>
  <mergeCells count="1">
    <mergeCell ref="B2:F2"/>
  </mergeCells>
  <phoneticPr fontId="8" type="noConversion"/>
  <pageMargins left="0.7" right="0.7" top="0.75" bottom="0.75" header="0.3" footer="0.3"/>
  <pageSetup paperSize="9" orientation="portrait" r:id="rId1"/>
  <ignoredErrors>
    <ignoredError sqref="C5:C14 D5:D14"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39390-7880-43BF-9B87-ED86A6497431}">
  <dimension ref="A1:L9"/>
  <sheetViews>
    <sheetView workbookViewId="0"/>
  </sheetViews>
  <sheetFormatPr defaultRowHeight="12.75" x14ac:dyDescent="0.2"/>
  <cols>
    <col min="2" max="2" width="12.42578125" customWidth="1"/>
  </cols>
  <sheetData>
    <row r="1" spans="1:12" x14ac:dyDescent="0.2">
      <c r="A1" s="230"/>
      <c r="B1" s="4"/>
      <c r="C1" s="4"/>
      <c r="D1" s="4"/>
      <c r="E1" s="4"/>
      <c r="F1" s="4"/>
      <c r="G1" s="4"/>
      <c r="H1" s="4"/>
      <c r="I1" s="4"/>
      <c r="J1" s="4"/>
      <c r="K1" s="4"/>
      <c r="L1" s="5"/>
    </row>
    <row r="2" spans="1:12" ht="20.25" x14ac:dyDescent="0.3">
      <c r="A2" s="1"/>
      <c r="B2" s="182" t="s">
        <v>791</v>
      </c>
      <c r="C2" s="3"/>
      <c r="D2" s="3"/>
      <c r="E2" s="3"/>
      <c r="F2" s="3"/>
      <c r="G2" s="3"/>
      <c r="H2" s="3"/>
      <c r="I2" s="3"/>
      <c r="J2" s="3"/>
      <c r="K2" s="3"/>
      <c r="L2" s="6"/>
    </row>
    <row r="3" spans="1:12" x14ac:dyDescent="0.2">
      <c r="A3" s="1"/>
      <c r="B3" s="3"/>
      <c r="C3" s="3"/>
      <c r="D3" s="3"/>
      <c r="E3" s="3"/>
      <c r="F3" s="3"/>
      <c r="G3" s="3"/>
      <c r="H3" s="3"/>
      <c r="I3" s="3"/>
      <c r="J3" s="3"/>
      <c r="K3" s="3"/>
      <c r="L3" s="6"/>
    </row>
    <row r="4" spans="1:12" ht="111" customHeight="1" x14ac:dyDescent="0.2">
      <c r="A4" s="1"/>
      <c r="B4" s="501" t="s">
        <v>295</v>
      </c>
      <c r="C4" s="587" t="s">
        <v>792</v>
      </c>
      <c r="D4" s="575"/>
      <c r="E4" s="575"/>
      <c r="F4" s="575"/>
      <c r="G4" s="575"/>
      <c r="H4" s="575"/>
      <c r="I4" s="575"/>
      <c r="J4" s="575"/>
      <c r="K4" s="575"/>
      <c r="L4" s="6"/>
    </row>
    <row r="5" spans="1:12" ht="15.75" x14ac:dyDescent="0.25">
      <c r="A5" s="1"/>
      <c r="B5" s="46"/>
      <c r="C5" s="156"/>
      <c r="D5" s="156"/>
      <c r="E5" s="156"/>
      <c r="F5" s="156"/>
      <c r="G5" s="156"/>
      <c r="H5" s="156"/>
      <c r="I5" s="156"/>
      <c r="J5" s="156"/>
      <c r="K5" s="156"/>
      <c r="L5" s="6"/>
    </row>
    <row r="6" spans="1:12" ht="15.75" x14ac:dyDescent="0.25">
      <c r="A6" s="1"/>
      <c r="B6" s="46"/>
      <c r="C6" s="46" t="s">
        <v>362</v>
      </c>
      <c r="D6" s="156" t="s">
        <v>822</v>
      </c>
      <c r="E6" s="156"/>
      <c r="F6" s="156"/>
      <c r="G6" s="156"/>
      <c r="H6" s="156"/>
      <c r="I6" s="156"/>
      <c r="J6" s="156"/>
      <c r="K6" s="156"/>
      <c r="L6" s="6"/>
    </row>
    <row r="7" spans="1:12" ht="15.75" x14ac:dyDescent="0.25">
      <c r="A7" s="1"/>
      <c r="B7" s="46"/>
      <c r="C7" s="156"/>
      <c r="D7" s="156" t="s">
        <v>823</v>
      </c>
      <c r="E7" s="156"/>
      <c r="F7" s="156"/>
      <c r="G7" s="156"/>
      <c r="H7" s="156"/>
      <c r="I7" s="156"/>
      <c r="J7" s="156"/>
      <c r="K7" s="156"/>
      <c r="L7" s="6"/>
    </row>
    <row r="8" spans="1:12" ht="15.75" x14ac:dyDescent="0.25">
      <c r="A8" s="1"/>
      <c r="B8" s="46"/>
      <c r="C8" s="156"/>
      <c r="D8" s="156" t="s">
        <v>866</v>
      </c>
      <c r="E8" s="156"/>
      <c r="F8" s="156"/>
      <c r="G8" s="156"/>
      <c r="H8" s="156"/>
      <c r="I8" s="156"/>
      <c r="J8" s="156"/>
      <c r="K8" s="156"/>
      <c r="L8" s="6"/>
    </row>
    <row r="9" spans="1:12" ht="15" x14ac:dyDescent="0.2">
      <c r="A9" s="2"/>
      <c r="B9" s="189" t="s">
        <v>289</v>
      </c>
      <c r="C9" s="189"/>
      <c r="D9" s="190"/>
      <c r="E9" s="190"/>
      <c r="F9" s="190"/>
      <c r="G9" s="190"/>
      <c r="H9" s="190"/>
      <c r="I9" s="190"/>
      <c r="J9" s="190"/>
      <c r="K9" s="190"/>
      <c r="L9" s="8"/>
    </row>
  </sheetData>
  <sheetProtection algorithmName="SHA-512" hashValue="9kYMNY0gZgRd+7egDZkB+UipJFx7pnwfzbdPNOaQ+NUL8IgnAso7bYfeJIKJGFMG9c2kQzRs0goINlMRPPTN7A==" saltValue="PIVcdff9VrJNPLzif64jqQ==" spinCount="100000" sheet="1" objects="1" scenarios="1"/>
  <mergeCells count="1">
    <mergeCell ref="C4:K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06D02-23B6-434E-96E1-D0A1DA877177}">
  <dimension ref="A1:K42"/>
  <sheetViews>
    <sheetView zoomScale="82" zoomScaleNormal="82" workbookViewId="0">
      <selection activeCell="I9" sqref="I9"/>
    </sheetView>
  </sheetViews>
  <sheetFormatPr defaultRowHeight="12.75" x14ac:dyDescent="0.2"/>
  <cols>
    <col min="1" max="1" width="4.140625" customWidth="1"/>
    <col min="2" max="2" width="6" customWidth="1"/>
    <col min="4" max="4" width="37" customWidth="1"/>
    <col min="6" max="6" width="14.7109375" customWidth="1"/>
    <col min="7" max="7" width="16.28515625" customWidth="1"/>
    <col min="8" max="8" width="4.42578125" customWidth="1"/>
    <col min="9" max="9" width="14.28515625" customWidth="1"/>
    <col min="10" max="10" width="7.5703125" customWidth="1"/>
    <col min="11" max="11" width="2.7109375" customWidth="1"/>
  </cols>
  <sheetData>
    <row r="1" spans="1:11" ht="13.5" thickBot="1" x14ac:dyDescent="0.25">
      <c r="A1" s="391"/>
      <c r="B1" s="392"/>
      <c r="C1" s="392"/>
      <c r="D1" s="392"/>
      <c r="E1" s="392"/>
      <c r="F1" s="392"/>
      <c r="G1" s="392"/>
      <c r="H1" s="392"/>
      <c r="I1" s="392"/>
      <c r="J1" s="392"/>
      <c r="K1" s="393"/>
    </row>
    <row r="2" spans="1:11" ht="13.5" thickTop="1" x14ac:dyDescent="0.2">
      <c r="A2" s="394"/>
      <c r="B2" s="395"/>
      <c r="C2" s="396"/>
      <c r="D2" s="396"/>
      <c r="E2" s="396"/>
      <c r="F2" s="396"/>
      <c r="G2" s="396"/>
      <c r="H2" s="396"/>
      <c r="I2" s="396"/>
      <c r="J2" s="397"/>
      <c r="K2" s="398"/>
    </row>
    <row r="3" spans="1:11" ht="15.75" x14ac:dyDescent="0.2">
      <c r="A3" s="394"/>
      <c r="B3" s="399"/>
      <c r="C3" s="588" t="str">
        <f>Identification!C9</f>
        <v>Select Council Name</v>
      </c>
      <c r="D3" s="589"/>
      <c r="E3" s="589"/>
      <c r="F3" s="589"/>
      <c r="G3" s="590"/>
      <c r="H3" s="73"/>
      <c r="I3" s="72"/>
      <c r="J3" s="400"/>
      <c r="K3" s="398"/>
    </row>
    <row r="4" spans="1:11" x14ac:dyDescent="0.2">
      <c r="A4" s="394"/>
      <c r="B4" s="399"/>
      <c r="C4" s="11"/>
      <c r="D4" s="11"/>
      <c r="E4" s="11"/>
      <c r="F4" s="11"/>
      <c r="G4" s="11"/>
      <c r="H4" s="11"/>
      <c r="I4" s="73"/>
      <c r="J4" s="400"/>
      <c r="K4" s="398"/>
    </row>
    <row r="5" spans="1:11" ht="15.75" x14ac:dyDescent="0.2">
      <c r="A5" s="394"/>
      <c r="B5" s="401" t="s">
        <v>795</v>
      </c>
      <c r="C5" s="402"/>
      <c r="D5" s="22"/>
      <c r="E5" s="402"/>
      <c r="F5" s="402"/>
      <c r="G5" s="402"/>
      <c r="H5" s="402"/>
      <c r="I5" s="402"/>
      <c r="J5" s="403"/>
      <c r="K5" s="398"/>
    </row>
    <row r="6" spans="1:11" x14ac:dyDescent="0.2">
      <c r="A6" s="394"/>
      <c r="B6" s="399"/>
      <c r="C6" s="11"/>
      <c r="D6" s="11"/>
      <c r="E6" s="11"/>
      <c r="F6" s="11"/>
      <c r="G6" s="11"/>
      <c r="H6" s="11"/>
      <c r="I6" s="11"/>
      <c r="J6" s="400"/>
      <c r="K6" s="398"/>
    </row>
    <row r="7" spans="1:11" ht="15.75" customHeight="1" x14ac:dyDescent="0.2">
      <c r="A7" s="394"/>
      <c r="B7" s="399"/>
      <c r="C7" s="11"/>
      <c r="D7" s="73" t="s">
        <v>793</v>
      </c>
      <c r="E7" s="404"/>
      <c r="F7" s="405" t="s">
        <v>592</v>
      </c>
      <c r="G7" s="11"/>
      <c r="H7" s="11"/>
      <c r="I7" s="487">
        <f>'Previous Year - NGI'!L151</f>
        <v>0</v>
      </c>
      <c r="J7" s="400"/>
      <c r="K7" s="398"/>
    </row>
    <row r="8" spans="1:11" x14ac:dyDescent="0.2">
      <c r="A8" s="394"/>
      <c r="B8" s="399"/>
      <c r="C8" s="11"/>
      <c r="D8" s="73"/>
      <c r="E8" s="404"/>
      <c r="F8" s="405"/>
      <c r="G8" s="11"/>
      <c r="H8" s="11"/>
      <c r="I8" s="286"/>
      <c r="J8" s="400"/>
      <c r="K8" s="398"/>
    </row>
    <row r="9" spans="1:11" ht="16.5" customHeight="1" x14ac:dyDescent="0.2">
      <c r="A9" s="394"/>
      <c r="B9" s="399"/>
      <c r="C9" s="406" t="s">
        <v>576</v>
      </c>
      <c r="D9" s="404" t="s">
        <v>577</v>
      </c>
      <c r="E9" s="404"/>
      <c r="F9" s="405"/>
      <c r="G9" s="11"/>
      <c r="H9" s="11"/>
      <c r="I9" s="492"/>
      <c r="J9" s="400"/>
      <c r="K9" s="398"/>
    </row>
    <row r="10" spans="1:11" x14ac:dyDescent="0.2">
      <c r="A10" s="394"/>
      <c r="B10" s="399"/>
      <c r="C10" s="406"/>
      <c r="D10" s="404"/>
      <c r="E10" s="404"/>
      <c r="F10" s="405"/>
      <c r="G10" s="11"/>
      <c r="H10" s="11"/>
      <c r="I10" s="286"/>
      <c r="J10" s="400"/>
      <c r="K10" s="398"/>
    </row>
    <row r="11" spans="1:11" ht="16.5" customHeight="1" x14ac:dyDescent="0.2">
      <c r="A11" s="394"/>
      <c r="B11" s="399"/>
      <c r="C11" s="406" t="s">
        <v>578</v>
      </c>
      <c r="D11" s="225" t="s">
        <v>678</v>
      </c>
      <c r="E11" s="11"/>
      <c r="F11" s="484"/>
      <c r="G11" s="11" t="s">
        <v>579</v>
      </c>
      <c r="H11" s="11"/>
      <c r="I11" s="487" t="str">
        <f>IF(F11="","",(F11*(I7-I9)))</f>
        <v/>
      </c>
      <c r="J11" s="400"/>
      <c r="K11" s="398"/>
    </row>
    <row r="12" spans="1:11" ht="24.75" customHeight="1" x14ac:dyDescent="0.2">
      <c r="A12" s="394"/>
      <c r="B12" s="399"/>
      <c r="C12" s="406"/>
      <c r="D12" s="225" t="s">
        <v>679</v>
      </c>
      <c r="E12" s="11"/>
      <c r="F12" s="407"/>
      <c r="G12" s="11"/>
      <c r="H12" s="11"/>
      <c r="I12" s="408"/>
      <c r="J12" s="400"/>
      <c r="K12" s="398"/>
    </row>
    <row r="13" spans="1:11" ht="6.75" customHeight="1" x14ac:dyDescent="0.2">
      <c r="A13" s="394"/>
      <c r="B13" s="399"/>
      <c r="C13" s="406"/>
      <c r="D13" s="11"/>
      <c r="E13" s="11"/>
      <c r="F13" s="11"/>
      <c r="G13" s="11"/>
      <c r="H13" s="11"/>
      <c r="I13" s="11"/>
      <c r="J13" s="400"/>
      <c r="K13" s="398"/>
    </row>
    <row r="14" spans="1:11" ht="15" customHeight="1" x14ac:dyDescent="0.2">
      <c r="A14" s="394"/>
      <c r="B14" s="399"/>
      <c r="C14" s="11"/>
      <c r="D14" s="11"/>
      <c r="E14" s="11"/>
      <c r="F14" s="73" t="s">
        <v>286</v>
      </c>
      <c r="G14" s="488" t="e">
        <f>IF(I7="","",SUM(I7+I9+I11))</f>
        <v>#VALUE!</v>
      </c>
      <c r="H14" s="11" t="s">
        <v>580</v>
      </c>
      <c r="I14" s="11"/>
      <c r="J14" s="400"/>
      <c r="K14" s="398"/>
    </row>
    <row r="15" spans="1:11" ht="13.5" thickBot="1" x14ac:dyDescent="0.25">
      <c r="A15" s="394"/>
      <c r="B15" s="399"/>
      <c r="C15" s="11"/>
      <c r="D15" s="11"/>
      <c r="E15" s="11"/>
      <c r="F15" s="11"/>
      <c r="G15" s="11"/>
      <c r="H15" s="11"/>
      <c r="I15" s="11"/>
      <c r="J15" s="400"/>
      <c r="K15" s="398"/>
    </row>
    <row r="16" spans="1:11" ht="16.5" thickTop="1" x14ac:dyDescent="0.2">
      <c r="A16" s="394"/>
      <c r="B16" s="409"/>
      <c r="C16" s="410"/>
      <c r="D16" s="411" t="s">
        <v>581</v>
      </c>
      <c r="E16" s="410"/>
      <c r="F16" s="410"/>
      <c r="G16" s="410"/>
      <c r="H16" s="410"/>
      <c r="I16" s="410"/>
      <c r="J16" s="412"/>
      <c r="K16" s="398"/>
    </row>
    <row r="17" spans="1:11" x14ac:dyDescent="0.2">
      <c r="A17" s="394"/>
      <c r="B17" s="413"/>
      <c r="C17" s="414"/>
      <c r="D17" s="414"/>
      <c r="E17" s="414"/>
      <c r="F17" s="414"/>
      <c r="G17" s="414"/>
      <c r="H17" s="414"/>
      <c r="I17" s="414"/>
      <c r="J17" s="415"/>
      <c r="K17" s="398"/>
    </row>
    <row r="18" spans="1:11" ht="15" x14ac:dyDescent="0.2">
      <c r="A18" s="394"/>
      <c r="B18" s="413"/>
      <c r="C18" s="416" t="s">
        <v>578</v>
      </c>
      <c r="D18" s="417" t="s">
        <v>582</v>
      </c>
      <c r="E18" s="414"/>
      <c r="F18" s="414"/>
      <c r="G18" s="414"/>
      <c r="H18" s="418" t="s">
        <v>583</v>
      </c>
      <c r="I18" s="489">
        <f>Calculation!C6</f>
        <v>0</v>
      </c>
      <c r="J18" s="415"/>
      <c r="K18" s="398"/>
    </row>
    <row r="19" spans="1:11" ht="8.25" customHeight="1" x14ac:dyDescent="0.2">
      <c r="A19" s="394"/>
      <c r="B19" s="413"/>
      <c r="C19" s="414"/>
      <c r="D19" s="417"/>
      <c r="E19" s="414"/>
      <c r="F19" s="414"/>
      <c r="G19" s="414"/>
      <c r="H19" s="419"/>
      <c r="I19" s="420"/>
      <c r="J19" s="415"/>
      <c r="K19" s="398"/>
    </row>
    <row r="20" spans="1:11" ht="15" x14ac:dyDescent="0.2">
      <c r="A20" s="394"/>
      <c r="B20" s="413"/>
      <c r="C20" s="416" t="s">
        <v>578</v>
      </c>
      <c r="D20" s="417" t="s">
        <v>794</v>
      </c>
      <c r="E20" s="414"/>
      <c r="F20" s="414"/>
      <c r="G20" s="414"/>
      <c r="H20" s="418" t="s">
        <v>584</v>
      </c>
      <c r="I20" s="489">
        <f>Calculation!D6</f>
        <v>0</v>
      </c>
      <c r="J20" s="415"/>
      <c r="K20" s="398"/>
    </row>
    <row r="21" spans="1:11" ht="9.75" customHeight="1" x14ac:dyDescent="0.2">
      <c r="A21" s="394"/>
      <c r="B21" s="413"/>
      <c r="C21" s="414"/>
      <c r="D21" s="414"/>
      <c r="E21" s="414"/>
      <c r="F21" s="421"/>
      <c r="G21" s="414"/>
      <c r="H21" s="419"/>
      <c r="I21" s="420"/>
      <c r="J21" s="415"/>
      <c r="K21" s="398"/>
    </row>
    <row r="22" spans="1:11" ht="15" x14ac:dyDescent="0.2">
      <c r="A22" s="394"/>
      <c r="B22" s="413"/>
      <c r="C22" s="416" t="s">
        <v>576</v>
      </c>
      <c r="D22" s="417" t="s">
        <v>585</v>
      </c>
      <c r="E22" s="414"/>
      <c r="F22" s="414"/>
      <c r="G22" s="414"/>
      <c r="H22" s="418" t="s">
        <v>586</v>
      </c>
      <c r="I22" s="489">
        <f>Calculation!E6</f>
        <v>0</v>
      </c>
      <c r="J22" s="415"/>
      <c r="K22" s="398"/>
    </row>
    <row r="23" spans="1:11" ht="8.25" customHeight="1" thickBot="1" x14ac:dyDescent="0.25">
      <c r="A23" s="394"/>
      <c r="B23" s="422"/>
      <c r="C23" s="423"/>
      <c r="D23" s="424"/>
      <c r="E23" s="425"/>
      <c r="F23" s="425"/>
      <c r="G23" s="426"/>
      <c r="H23" s="426"/>
      <c r="I23" s="427"/>
      <c r="J23" s="428"/>
      <c r="K23" s="398"/>
    </row>
    <row r="24" spans="1:11" ht="13.5" thickTop="1" x14ac:dyDescent="0.2">
      <c r="A24" s="394"/>
      <c r="B24" s="399"/>
      <c r="C24" s="11"/>
      <c r="D24" s="404"/>
      <c r="E24" s="11"/>
      <c r="F24" s="11"/>
      <c r="G24" s="11"/>
      <c r="H24" s="11"/>
      <c r="I24" s="11"/>
      <c r="J24" s="400"/>
      <c r="K24" s="398"/>
    </row>
    <row r="25" spans="1:11" ht="15" customHeight="1" x14ac:dyDescent="0.2">
      <c r="A25" s="394"/>
      <c r="B25" s="399"/>
      <c r="C25" s="11"/>
      <c r="D25" s="73" t="s">
        <v>795</v>
      </c>
      <c r="E25" s="11"/>
      <c r="F25" s="11"/>
      <c r="G25" s="11"/>
      <c r="H25" s="11"/>
      <c r="I25" s="490" t="e">
        <f>IF(G14="","",G14+I18+I20-I22)</f>
        <v>#VALUE!</v>
      </c>
      <c r="J25" s="400"/>
      <c r="K25" s="398"/>
    </row>
    <row r="26" spans="1:11" ht="9.75" customHeight="1" x14ac:dyDescent="0.2">
      <c r="A26" s="394"/>
      <c r="B26" s="399"/>
      <c r="C26" s="11"/>
      <c r="D26" s="404"/>
      <c r="E26" s="11"/>
      <c r="F26" s="11"/>
      <c r="G26" s="11"/>
      <c r="H26" s="11"/>
      <c r="I26" s="11"/>
      <c r="J26" s="400"/>
      <c r="K26" s="398"/>
    </row>
    <row r="27" spans="1:11" ht="13.5" customHeight="1" x14ac:dyDescent="0.2">
      <c r="A27" s="394"/>
      <c r="B27" s="399"/>
      <c r="C27" s="406" t="s">
        <v>576</v>
      </c>
      <c r="D27" s="73" t="s">
        <v>796</v>
      </c>
      <c r="E27" s="11"/>
      <c r="F27" s="11"/>
      <c r="G27" s="11"/>
      <c r="H27" s="11"/>
      <c r="I27" s="490">
        <f>'Current Year Yield'!L131</f>
        <v>0</v>
      </c>
      <c r="J27" s="400"/>
      <c r="K27" s="398"/>
    </row>
    <row r="28" spans="1:11" x14ac:dyDescent="0.2">
      <c r="A28" s="394"/>
      <c r="B28" s="399"/>
      <c r="C28" s="11"/>
      <c r="D28" s="404"/>
      <c r="E28" s="11"/>
      <c r="F28" s="11"/>
      <c r="G28" s="11"/>
      <c r="H28" s="11"/>
      <c r="I28" s="11"/>
      <c r="J28" s="400"/>
      <c r="K28" s="398"/>
    </row>
    <row r="29" spans="1:11" ht="15.75" customHeight="1" x14ac:dyDescent="0.2">
      <c r="A29" s="394"/>
      <c r="B29" s="399"/>
      <c r="C29" s="11"/>
      <c r="D29" s="73" t="s">
        <v>587</v>
      </c>
      <c r="E29" s="11"/>
      <c r="F29" s="11"/>
      <c r="G29" s="11"/>
      <c r="H29" s="11"/>
      <c r="I29" s="491" t="str">
        <f>IFERROR(IF(I25="","",I25-I27),"0")</f>
        <v>0</v>
      </c>
      <c r="J29" s="400"/>
      <c r="K29" s="398"/>
    </row>
    <row r="30" spans="1:11" x14ac:dyDescent="0.2">
      <c r="A30" s="394"/>
      <c r="B30" s="399"/>
      <c r="C30" s="11"/>
      <c r="D30" s="11"/>
      <c r="E30" s="11"/>
      <c r="F30" s="11"/>
      <c r="G30" s="11"/>
      <c r="H30" s="11"/>
      <c r="I30" s="405"/>
      <c r="J30" s="400"/>
      <c r="K30" s="398"/>
    </row>
    <row r="31" spans="1:11" x14ac:dyDescent="0.2">
      <c r="A31" s="394"/>
      <c r="B31" s="399"/>
      <c r="C31" s="406" t="s">
        <v>578</v>
      </c>
      <c r="D31" s="404" t="s">
        <v>603</v>
      </c>
      <c r="E31" s="11"/>
      <c r="F31" s="11"/>
      <c r="G31" s="11"/>
      <c r="H31" s="11"/>
      <c r="I31" s="490">
        <f>'Valuation Reductions'!O186</f>
        <v>0</v>
      </c>
      <c r="J31" s="400"/>
      <c r="K31" s="398"/>
    </row>
    <row r="32" spans="1:11" x14ac:dyDescent="0.2">
      <c r="A32" s="394"/>
      <c r="B32" s="399"/>
      <c r="C32" s="11"/>
      <c r="D32" s="11"/>
      <c r="E32" s="11"/>
      <c r="F32" s="11"/>
      <c r="G32" s="11"/>
      <c r="H32" s="11"/>
      <c r="I32" s="11"/>
      <c r="J32" s="400"/>
      <c r="K32" s="398"/>
    </row>
    <row r="33" spans="1:11" x14ac:dyDescent="0.2">
      <c r="A33" s="394"/>
      <c r="B33" s="399"/>
      <c r="C33" s="73" t="s">
        <v>797</v>
      </c>
      <c r="D33" s="11"/>
      <c r="E33" s="11"/>
      <c r="F33" s="11"/>
      <c r="G33" s="11"/>
      <c r="H33" s="11"/>
      <c r="I33" s="490">
        <f>IF(I29="","",I29+I31)</f>
        <v>0</v>
      </c>
      <c r="J33" s="400"/>
      <c r="K33" s="398"/>
    </row>
    <row r="34" spans="1:11" ht="13.5" thickBot="1" x14ac:dyDescent="0.25">
      <c r="A34" s="394"/>
      <c r="B34" s="399"/>
      <c r="C34" s="11"/>
      <c r="D34" s="406"/>
      <c r="E34" s="11"/>
      <c r="F34" s="11"/>
      <c r="G34" s="11"/>
      <c r="H34" s="11"/>
      <c r="I34" s="11"/>
      <c r="J34" s="400"/>
      <c r="K34" s="398"/>
    </row>
    <row r="35" spans="1:11" ht="13.5" thickTop="1" x14ac:dyDescent="0.2">
      <c r="A35" s="394"/>
      <c r="B35" s="395"/>
      <c r="C35" s="396"/>
      <c r="D35" s="429"/>
      <c r="E35" s="396"/>
      <c r="F35" s="396"/>
      <c r="G35" s="396"/>
      <c r="H35" s="396"/>
      <c r="I35" s="396"/>
      <c r="J35" s="397"/>
      <c r="K35" s="398"/>
    </row>
    <row r="36" spans="1:11" x14ac:dyDescent="0.2">
      <c r="A36" s="394"/>
      <c r="B36" s="399"/>
      <c r="C36" s="430" t="s">
        <v>588</v>
      </c>
      <c r="D36" s="430"/>
      <c r="E36" s="431"/>
      <c r="F36" s="431"/>
      <c r="G36" s="431"/>
      <c r="H36" s="431"/>
      <c r="I36" s="431"/>
      <c r="J36" s="400"/>
      <c r="K36" s="398"/>
    </row>
    <row r="37" spans="1:11" x14ac:dyDescent="0.2">
      <c r="A37" s="394"/>
      <c r="B37" s="399"/>
      <c r="C37" s="432"/>
      <c r="D37" s="406"/>
      <c r="E37" s="11"/>
      <c r="F37" s="11"/>
      <c r="G37" s="11"/>
      <c r="H37" s="11"/>
      <c r="I37" s="11"/>
      <c r="J37" s="400"/>
      <c r="K37" s="398"/>
    </row>
    <row r="38" spans="1:11" ht="15.75" customHeight="1" x14ac:dyDescent="0.2">
      <c r="A38" s="394"/>
      <c r="B38" s="399"/>
      <c r="C38" s="11"/>
      <c r="D38" s="433">
        <f>I31</f>
        <v>0</v>
      </c>
      <c r="E38" s="404" t="s">
        <v>798</v>
      </c>
      <c r="F38" s="11"/>
      <c r="G38" s="11"/>
      <c r="H38" s="11"/>
      <c r="I38" s="11"/>
      <c r="J38" s="400"/>
      <c r="K38" s="398"/>
    </row>
    <row r="39" spans="1:11" ht="13.5" thickBot="1" x14ac:dyDescent="0.25">
      <c r="A39" s="394"/>
      <c r="B39" s="399"/>
      <c r="C39" s="11"/>
      <c r="D39" s="434"/>
      <c r="E39" s="11"/>
      <c r="F39" s="11"/>
      <c r="G39" s="11"/>
      <c r="H39" s="11"/>
      <c r="I39" s="11"/>
      <c r="J39" s="400"/>
      <c r="K39" s="398"/>
    </row>
    <row r="40" spans="1:11" ht="17.25" thickTop="1" thickBot="1" x14ac:dyDescent="0.25">
      <c r="A40" s="394"/>
      <c r="B40" s="399"/>
      <c r="C40" s="435" t="s">
        <v>589</v>
      </c>
      <c r="D40" s="436">
        <f>I33-D38</f>
        <v>0</v>
      </c>
      <c r="E40" s="73" t="s">
        <v>799</v>
      </c>
      <c r="F40" s="11"/>
      <c r="G40" s="11"/>
      <c r="H40" s="11"/>
      <c r="I40" s="437"/>
      <c r="J40" s="400"/>
      <c r="K40" s="398"/>
    </row>
    <row r="41" spans="1:11" ht="14.25" thickTop="1" thickBot="1" x14ac:dyDescent="0.25">
      <c r="A41" s="394"/>
      <c r="B41" s="438"/>
      <c r="C41" s="439"/>
      <c r="D41" s="439"/>
      <c r="E41" s="439"/>
      <c r="F41" s="439"/>
      <c r="G41" s="439"/>
      <c r="H41" s="439"/>
      <c r="I41" s="439"/>
      <c r="J41" s="440"/>
      <c r="K41" s="398"/>
    </row>
    <row r="42" spans="1:11" ht="14.25" thickTop="1" thickBot="1" x14ac:dyDescent="0.25">
      <c r="A42" s="441"/>
      <c r="B42" s="442"/>
      <c r="C42" s="442"/>
      <c r="D42" s="442"/>
      <c r="E42" s="442"/>
      <c r="F42" s="442"/>
      <c r="G42" s="442"/>
      <c r="H42" s="442"/>
      <c r="I42" s="442"/>
      <c r="J42" s="442"/>
      <c r="K42" s="443"/>
    </row>
  </sheetData>
  <sheetProtection algorithmName="SHA-512" hashValue="PYT5VtweOE/OVEESuiFKZ58DIqRsXrUvXl7K59N/3UcPSqA81b8GGe5aZn/S9Jq9hNoBT9oA69wv8uiOZ3xYQg==" saltValue="RZwrNOouVAeLlq5jJfugDg==" spinCount="100000" sheet="1" objects="1" scenarios="1"/>
  <mergeCells count="1">
    <mergeCell ref="C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3FA59-724D-4B27-BAC3-6065F98F36DE}">
  <dimension ref="A1:N47"/>
  <sheetViews>
    <sheetView workbookViewId="0">
      <selection activeCell="B1" sqref="B1"/>
    </sheetView>
  </sheetViews>
  <sheetFormatPr defaultRowHeight="12.75" x14ac:dyDescent="0.2"/>
  <cols>
    <col min="1" max="1" width="1.7109375" customWidth="1"/>
    <col min="2" max="2" width="11" customWidth="1"/>
  </cols>
  <sheetData>
    <row r="1" spans="1:12" x14ac:dyDescent="0.2">
      <c r="A1" s="230"/>
      <c r="B1" s="4"/>
      <c r="C1" s="4"/>
      <c r="D1" s="4"/>
      <c r="E1" s="4"/>
      <c r="F1" s="4"/>
      <c r="G1" s="4"/>
      <c r="H1" s="4"/>
      <c r="I1" s="4"/>
      <c r="J1" s="4"/>
      <c r="K1" s="4"/>
      <c r="L1" s="5"/>
    </row>
    <row r="2" spans="1:12" ht="20.25" x14ac:dyDescent="0.3">
      <c r="A2" s="1"/>
      <c r="B2" s="182" t="s">
        <v>575</v>
      </c>
      <c r="C2" s="3"/>
      <c r="D2" s="3"/>
      <c r="E2" s="3"/>
      <c r="F2" s="3"/>
      <c r="G2" s="3"/>
      <c r="H2" s="3"/>
      <c r="I2" s="3"/>
      <c r="J2" s="3"/>
      <c r="K2" s="3"/>
      <c r="L2" s="6"/>
    </row>
    <row r="3" spans="1:12" x14ac:dyDescent="0.2">
      <c r="A3" s="1"/>
      <c r="B3" s="3"/>
      <c r="C3" s="3"/>
      <c r="D3" s="3"/>
      <c r="E3" s="3"/>
      <c r="F3" s="3"/>
      <c r="G3" s="3"/>
      <c r="H3" s="3"/>
      <c r="I3" s="3"/>
      <c r="J3" s="3"/>
      <c r="K3" s="3"/>
      <c r="L3" s="6"/>
    </row>
    <row r="4" spans="1:12" ht="15.75" x14ac:dyDescent="0.25">
      <c r="A4" s="1"/>
      <c r="B4" s="46" t="s">
        <v>295</v>
      </c>
      <c r="C4" s="156" t="s">
        <v>555</v>
      </c>
      <c r="D4" s="156"/>
      <c r="E4" s="156"/>
      <c r="F4" s="156"/>
      <c r="G4" s="156"/>
      <c r="H4" s="156"/>
      <c r="I4" s="156"/>
      <c r="J4" s="156"/>
      <c r="K4" s="156"/>
      <c r="L4" s="6"/>
    </row>
    <row r="5" spans="1:12" ht="15.75" x14ac:dyDescent="0.25">
      <c r="A5" s="1"/>
      <c r="B5" s="46"/>
      <c r="C5" s="156" t="s">
        <v>800</v>
      </c>
      <c r="D5" s="156"/>
      <c r="E5" s="156"/>
      <c r="F5" s="156"/>
      <c r="G5" s="156"/>
      <c r="H5" s="156"/>
      <c r="I5" s="156"/>
      <c r="J5" s="156"/>
      <c r="K5" s="156"/>
      <c r="L5" s="6"/>
    </row>
    <row r="6" spans="1:12" ht="15.75" x14ac:dyDescent="0.25">
      <c r="A6" s="1"/>
      <c r="B6" s="46"/>
      <c r="C6" s="156" t="s">
        <v>556</v>
      </c>
      <c r="D6" s="156"/>
      <c r="E6" s="156"/>
      <c r="F6" s="156"/>
      <c r="G6" s="156"/>
      <c r="H6" s="156"/>
      <c r="I6" s="156"/>
      <c r="J6" s="156"/>
      <c r="K6" s="156"/>
      <c r="L6" s="6"/>
    </row>
    <row r="7" spans="1:12" ht="15" x14ac:dyDescent="0.2">
      <c r="A7" s="1"/>
      <c r="B7" s="156"/>
      <c r="C7" s="156"/>
      <c r="D7" s="156"/>
      <c r="E7" s="156"/>
      <c r="F7" s="156"/>
      <c r="G7" s="156"/>
      <c r="H7" s="156"/>
      <c r="I7" s="156"/>
      <c r="J7" s="156"/>
      <c r="K7" s="156"/>
      <c r="L7" s="6"/>
    </row>
    <row r="8" spans="1:12" ht="15.75" x14ac:dyDescent="0.25">
      <c r="A8" s="1"/>
      <c r="B8" s="46" t="s">
        <v>557</v>
      </c>
      <c r="C8" s="156"/>
      <c r="D8" s="156"/>
      <c r="E8" s="156"/>
      <c r="F8" s="156"/>
      <c r="G8" s="156"/>
      <c r="H8" s="156"/>
      <c r="I8" s="156"/>
      <c r="J8" s="156"/>
      <c r="K8" s="156"/>
      <c r="L8" s="6"/>
    </row>
    <row r="9" spans="1:12" ht="15" x14ac:dyDescent="0.2">
      <c r="A9" s="1"/>
      <c r="B9" s="156"/>
      <c r="C9" s="156"/>
      <c r="D9" s="156"/>
      <c r="E9" s="156"/>
      <c r="F9" s="156"/>
      <c r="G9" s="156"/>
      <c r="H9" s="156"/>
      <c r="I9" s="156"/>
      <c r="J9" s="156"/>
      <c r="K9" s="156"/>
      <c r="L9" s="6"/>
    </row>
    <row r="10" spans="1:12" ht="15" x14ac:dyDescent="0.2">
      <c r="A10" s="1"/>
      <c r="B10" s="183" t="s">
        <v>192</v>
      </c>
      <c r="C10" s="156" t="s">
        <v>801</v>
      </c>
      <c r="D10" s="156"/>
      <c r="E10" s="156"/>
      <c r="F10" s="156"/>
      <c r="G10" s="156"/>
      <c r="H10" s="156"/>
      <c r="I10" s="156"/>
      <c r="J10" s="156"/>
      <c r="K10" s="156"/>
      <c r="L10" s="6"/>
    </row>
    <row r="11" spans="1:12" ht="15" x14ac:dyDescent="0.2">
      <c r="A11" s="1"/>
      <c r="B11" s="156"/>
      <c r="C11" s="156"/>
      <c r="D11" s="156"/>
      <c r="E11" s="156"/>
      <c r="F11" s="156"/>
      <c r="G11" s="156"/>
      <c r="H11" s="156"/>
      <c r="I11" s="156"/>
      <c r="J11" s="156"/>
      <c r="K11" s="156"/>
      <c r="L11" s="6"/>
    </row>
    <row r="12" spans="1:12" ht="15" x14ac:dyDescent="0.2">
      <c r="A12" s="1"/>
      <c r="B12" s="183" t="s">
        <v>192</v>
      </c>
      <c r="C12" s="156" t="s">
        <v>558</v>
      </c>
      <c r="D12" s="156"/>
      <c r="E12" s="156"/>
      <c r="F12" s="156"/>
      <c r="G12" s="156"/>
      <c r="H12" s="156"/>
      <c r="I12" s="156"/>
      <c r="J12" s="156"/>
      <c r="K12" s="156"/>
      <c r="L12" s="6"/>
    </row>
    <row r="13" spans="1:12" ht="15" x14ac:dyDescent="0.2">
      <c r="A13" s="1"/>
      <c r="B13" s="156"/>
      <c r="C13" s="156"/>
      <c r="D13" s="156"/>
      <c r="E13" s="156"/>
      <c r="F13" s="156"/>
      <c r="G13" s="156"/>
      <c r="H13" s="156"/>
      <c r="I13" s="156"/>
      <c r="J13" s="156"/>
      <c r="K13" s="156"/>
      <c r="L13" s="6"/>
    </row>
    <row r="14" spans="1:12" ht="15" x14ac:dyDescent="0.2">
      <c r="A14" s="1"/>
      <c r="B14" s="183" t="s">
        <v>192</v>
      </c>
      <c r="C14" s="156" t="s">
        <v>559</v>
      </c>
      <c r="D14" s="156"/>
      <c r="E14" s="156"/>
      <c r="F14" s="156"/>
      <c r="G14" s="156"/>
      <c r="H14" s="156"/>
      <c r="I14" s="156"/>
      <c r="J14" s="156"/>
      <c r="K14" s="156"/>
      <c r="L14" s="6"/>
    </row>
    <row r="15" spans="1:12" ht="15" x14ac:dyDescent="0.2">
      <c r="A15" s="1"/>
      <c r="B15" s="156"/>
      <c r="C15" s="156"/>
      <c r="D15" s="156"/>
      <c r="E15" s="156"/>
      <c r="F15" s="156"/>
      <c r="G15" s="156"/>
      <c r="H15" s="156"/>
      <c r="I15" s="156"/>
      <c r="J15" s="156"/>
      <c r="K15" s="156"/>
      <c r="L15" s="6"/>
    </row>
    <row r="16" spans="1:12" ht="15.75" x14ac:dyDescent="0.25">
      <c r="A16" s="1"/>
      <c r="B16" s="156"/>
      <c r="C16" s="389" t="s">
        <v>560</v>
      </c>
      <c r="D16" s="156" t="s">
        <v>561</v>
      </c>
      <c r="E16" s="156"/>
      <c r="F16" s="156"/>
      <c r="G16" s="156"/>
      <c r="H16" s="156"/>
      <c r="I16" s="156"/>
      <c r="J16" s="156"/>
      <c r="K16" s="156"/>
      <c r="L16" s="6"/>
    </row>
    <row r="17" spans="1:12" ht="15" x14ac:dyDescent="0.2">
      <c r="A17" s="1"/>
      <c r="B17" s="156"/>
      <c r="C17" s="156"/>
      <c r="D17" s="156" t="s">
        <v>630</v>
      </c>
      <c r="E17" s="156"/>
      <c r="F17" s="156"/>
      <c r="G17" s="156"/>
      <c r="H17" s="156"/>
      <c r="I17" s="156"/>
      <c r="J17" s="156"/>
      <c r="K17" s="156"/>
      <c r="L17" s="6"/>
    </row>
    <row r="18" spans="1:12" ht="15.75" x14ac:dyDescent="0.25">
      <c r="A18" s="1"/>
      <c r="B18" s="156"/>
      <c r="C18" s="389" t="s">
        <v>560</v>
      </c>
      <c r="D18" s="156" t="s">
        <v>562</v>
      </c>
      <c r="E18" s="156"/>
      <c r="F18" s="156"/>
      <c r="G18" s="156"/>
      <c r="H18" s="156"/>
      <c r="I18" s="156"/>
      <c r="J18" s="156"/>
      <c r="K18" s="156"/>
      <c r="L18" s="6"/>
    </row>
    <row r="19" spans="1:12" ht="15.75" x14ac:dyDescent="0.25">
      <c r="A19" s="1"/>
      <c r="B19" s="156"/>
      <c r="C19" s="389" t="s">
        <v>560</v>
      </c>
      <c r="D19" s="156" t="s">
        <v>563</v>
      </c>
      <c r="E19" s="156"/>
      <c r="F19" s="156"/>
      <c r="G19" s="156"/>
      <c r="H19" s="156"/>
      <c r="I19" s="156"/>
      <c r="J19" s="156"/>
      <c r="K19" s="156"/>
      <c r="L19" s="6"/>
    </row>
    <row r="20" spans="1:12" ht="15" x14ac:dyDescent="0.2">
      <c r="A20" s="1"/>
      <c r="B20" s="156"/>
      <c r="C20" s="156"/>
      <c r="D20" s="156"/>
      <c r="E20" s="156"/>
      <c r="F20" s="156"/>
      <c r="G20" s="156"/>
      <c r="H20" s="156"/>
      <c r="I20" s="156"/>
      <c r="J20" s="156"/>
      <c r="K20" s="156"/>
      <c r="L20" s="6"/>
    </row>
    <row r="21" spans="1:12" ht="15" x14ac:dyDescent="0.2">
      <c r="A21" s="1"/>
      <c r="B21" s="183" t="s">
        <v>192</v>
      </c>
      <c r="C21" s="156" t="s">
        <v>802</v>
      </c>
      <c r="D21" s="156"/>
      <c r="E21" s="156"/>
      <c r="F21" s="156"/>
      <c r="G21" s="156"/>
      <c r="H21" s="156"/>
      <c r="I21" s="156"/>
      <c r="J21" s="156"/>
      <c r="K21" s="156"/>
      <c r="L21" s="6"/>
    </row>
    <row r="22" spans="1:12" ht="15" x14ac:dyDescent="0.2">
      <c r="A22" s="1"/>
      <c r="B22" s="156"/>
      <c r="C22" s="156" t="s">
        <v>564</v>
      </c>
      <c r="D22" s="156"/>
      <c r="E22" s="156"/>
      <c r="F22" s="156"/>
      <c r="G22" s="156"/>
      <c r="H22" s="156"/>
      <c r="I22" s="156"/>
      <c r="J22" s="156"/>
      <c r="K22" s="156"/>
      <c r="L22" s="6"/>
    </row>
    <row r="23" spans="1:12" ht="15" x14ac:dyDescent="0.2">
      <c r="A23" s="1"/>
      <c r="B23" s="156"/>
      <c r="C23" s="156" t="s">
        <v>803</v>
      </c>
      <c r="D23" s="156"/>
      <c r="E23" s="156"/>
      <c r="F23" s="156"/>
      <c r="G23" s="156"/>
      <c r="H23" s="156"/>
      <c r="I23" s="156"/>
      <c r="J23" s="156"/>
      <c r="K23" s="156"/>
      <c r="L23" s="6"/>
    </row>
    <row r="24" spans="1:12" ht="15" x14ac:dyDescent="0.2">
      <c r="A24" s="1"/>
      <c r="B24" s="156"/>
      <c r="C24" s="156"/>
      <c r="D24" s="156"/>
      <c r="E24" s="156"/>
      <c r="F24" s="156"/>
      <c r="G24" s="156"/>
      <c r="H24" s="156"/>
      <c r="I24" s="156"/>
      <c r="J24" s="156"/>
      <c r="K24" s="156"/>
      <c r="L24" s="6"/>
    </row>
    <row r="25" spans="1:12" ht="15" x14ac:dyDescent="0.2">
      <c r="A25" s="1"/>
      <c r="B25" s="183" t="s">
        <v>192</v>
      </c>
      <c r="C25" s="156" t="s">
        <v>565</v>
      </c>
      <c r="D25" s="156"/>
      <c r="E25" s="156"/>
      <c r="F25" s="156"/>
      <c r="G25" s="156"/>
      <c r="H25" s="156"/>
      <c r="I25" s="156"/>
      <c r="J25" s="156"/>
      <c r="K25" s="156"/>
      <c r="L25" s="6"/>
    </row>
    <row r="26" spans="1:12" ht="15" x14ac:dyDescent="0.2">
      <c r="A26" s="1"/>
      <c r="B26" s="156"/>
      <c r="C26" s="156" t="s">
        <v>804</v>
      </c>
      <c r="D26" s="156"/>
      <c r="E26" s="156"/>
      <c r="F26" s="156"/>
      <c r="G26" s="156"/>
      <c r="H26" s="156"/>
      <c r="I26" s="156"/>
      <c r="J26" s="156"/>
      <c r="K26" s="156"/>
      <c r="L26" s="6"/>
    </row>
    <row r="27" spans="1:12" ht="15" x14ac:dyDescent="0.2">
      <c r="A27" s="1"/>
      <c r="B27" s="156"/>
      <c r="C27" s="156" t="s">
        <v>805</v>
      </c>
      <c r="D27" s="156"/>
      <c r="E27" s="156"/>
      <c r="F27" s="156"/>
      <c r="G27" s="156"/>
      <c r="H27" s="156"/>
      <c r="I27" s="156"/>
      <c r="J27" s="156"/>
      <c r="K27" s="156"/>
      <c r="L27" s="6"/>
    </row>
    <row r="28" spans="1:12" ht="15" x14ac:dyDescent="0.2">
      <c r="A28" s="1"/>
      <c r="B28" s="156"/>
      <c r="C28" s="156"/>
      <c r="D28" s="156"/>
      <c r="E28" s="156"/>
      <c r="F28" s="156"/>
      <c r="G28" s="156"/>
      <c r="H28" s="156"/>
      <c r="I28" s="156"/>
      <c r="J28" s="156"/>
      <c r="K28" s="156"/>
      <c r="L28" s="6"/>
    </row>
    <row r="29" spans="1:12" ht="15" x14ac:dyDescent="0.2">
      <c r="A29" s="1"/>
      <c r="B29" s="183" t="s">
        <v>192</v>
      </c>
      <c r="C29" s="156" t="s">
        <v>566</v>
      </c>
      <c r="D29" s="156"/>
      <c r="E29" s="156"/>
      <c r="F29" s="156"/>
      <c r="G29" s="156"/>
      <c r="H29" s="156"/>
      <c r="I29" s="156"/>
      <c r="J29" s="156"/>
      <c r="K29" s="156"/>
      <c r="L29" s="6"/>
    </row>
    <row r="30" spans="1:12" ht="15" x14ac:dyDescent="0.2">
      <c r="A30" s="1"/>
      <c r="B30" s="156"/>
      <c r="C30" s="156" t="s">
        <v>567</v>
      </c>
      <c r="D30" s="156"/>
      <c r="E30" s="156"/>
      <c r="F30" s="156"/>
      <c r="G30" s="156"/>
      <c r="H30" s="156"/>
      <c r="I30" s="156"/>
      <c r="J30" s="156"/>
      <c r="K30" s="156"/>
      <c r="L30" s="6"/>
    </row>
    <row r="31" spans="1:12" ht="15" x14ac:dyDescent="0.2">
      <c r="A31" s="1"/>
      <c r="B31" s="156"/>
      <c r="C31" s="389"/>
      <c r="D31" s="156"/>
      <c r="E31" s="156"/>
      <c r="F31" s="156"/>
      <c r="G31" s="156"/>
      <c r="H31" s="156"/>
      <c r="I31" s="156"/>
      <c r="J31" s="156"/>
      <c r="K31" s="156"/>
      <c r="L31" s="6"/>
    </row>
    <row r="32" spans="1:12" ht="15" x14ac:dyDescent="0.2">
      <c r="A32" s="1"/>
      <c r="B32" s="156"/>
      <c r="C32" s="389" t="s">
        <v>560</v>
      </c>
      <c r="D32" s="156" t="s">
        <v>568</v>
      </c>
      <c r="E32" s="156"/>
      <c r="F32" s="156"/>
      <c r="G32" s="156"/>
      <c r="H32" s="156"/>
      <c r="I32" s="156"/>
      <c r="J32" s="156"/>
      <c r="K32" s="156"/>
      <c r="L32" s="6"/>
    </row>
    <row r="33" spans="1:14" ht="15" x14ac:dyDescent="0.2">
      <c r="A33" s="1"/>
      <c r="B33" s="156"/>
      <c r="C33" s="156"/>
      <c r="D33" s="156" t="s">
        <v>806</v>
      </c>
      <c r="E33" s="156"/>
      <c r="F33" s="156"/>
      <c r="G33" s="156"/>
      <c r="H33" s="156"/>
      <c r="I33" s="156"/>
      <c r="J33" s="156"/>
      <c r="K33" s="156"/>
      <c r="L33" s="6"/>
    </row>
    <row r="34" spans="1:14" ht="15" x14ac:dyDescent="0.2">
      <c r="A34" s="1"/>
      <c r="B34" s="156"/>
      <c r="C34" s="156"/>
      <c r="D34" s="156" t="s">
        <v>569</v>
      </c>
      <c r="E34" s="156"/>
      <c r="F34" s="156"/>
      <c r="G34" s="156"/>
      <c r="H34" s="156"/>
      <c r="I34" s="156"/>
      <c r="J34" s="156"/>
      <c r="K34" s="156"/>
      <c r="L34" s="6"/>
    </row>
    <row r="35" spans="1:14" ht="15" x14ac:dyDescent="0.2">
      <c r="A35" s="1"/>
      <c r="B35" s="156"/>
      <c r="C35" s="156"/>
      <c r="D35" s="156"/>
      <c r="E35" s="156"/>
      <c r="F35" s="156"/>
      <c r="G35" s="156"/>
      <c r="H35" s="156"/>
      <c r="I35" s="156"/>
      <c r="J35" s="156"/>
      <c r="K35" s="156"/>
      <c r="L35" s="6"/>
    </row>
    <row r="36" spans="1:14" ht="15" x14ac:dyDescent="0.2">
      <c r="A36" s="1"/>
      <c r="B36" s="156"/>
      <c r="C36" s="389" t="s">
        <v>560</v>
      </c>
      <c r="D36" s="156" t="s">
        <v>867</v>
      </c>
      <c r="E36" s="156"/>
      <c r="F36" s="156"/>
      <c r="G36" s="156"/>
      <c r="H36" s="156"/>
      <c r="I36" s="156"/>
      <c r="J36" s="156"/>
      <c r="K36" s="156"/>
      <c r="L36" s="6"/>
      <c r="N36" s="187"/>
    </row>
    <row r="37" spans="1:14" ht="15" x14ac:dyDescent="0.2">
      <c r="A37" s="1"/>
      <c r="B37" s="156"/>
      <c r="C37" s="156"/>
      <c r="D37" s="156" t="s">
        <v>868</v>
      </c>
      <c r="E37" s="156"/>
      <c r="F37" s="156"/>
      <c r="G37" s="156"/>
      <c r="H37" s="156"/>
      <c r="I37" s="156"/>
      <c r="J37" s="156"/>
      <c r="K37" s="156"/>
      <c r="L37" s="6"/>
    </row>
    <row r="38" spans="1:14" ht="15" x14ac:dyDescent="0.2">
      <c r="A38" s="1"/>
      <c r="B38" s="156"/>
      <c r="C38" s="156"/>
      <c r="D38" s="156"/>
      <c r="E38" s="156"/>
      <c r="F38" s="156"/>
      <c r="G38" s="156"/>
      <c r="H38" s="156"/>
      <c r="I38" s="156"/>
      <c r="J38" s="156"/>
      <c r="K38" s="156"/>
      <c r="L38" s="6"/>
    </row>
    <row r="39" spans="1:14" ht="15" x14ac:dyDescent="0.2">
      <c r="A39" s="1"/>
      <c r="B39" s="183" t="s">
        <v>192</v>
      </c>
      <c r="C39" s="156" t="s">
        <v>570</v>
      </c>
      <c r="D39" s="156"/>
      <c r="E39" s="156"/>
      <c r="F39" s="156"/>
      <c r="G39" s="156"/>
      <c r="H39" s="156"/>
      <c r="I39" s="156"/>
      <c r="J39" s="156"/>
      <c r="K39" s="156"/>
      <c r="L39" s="6"/>
    </row>
    <row r="40" spans="1:14" ht="15" x14ac:dyDescent="0.2">
      <c r="A40" s="1"/>
      <c r="B40" s="156"/>
      <c r="C40" s="156" t="s">
        <v>807</v>
      </c>
      <c r="D40" s="156"/>
      <c r="E40" s="156"/>
      <c r="F40" s="156"/>
      <c r="G40" s="156"/>
      <c r="H40" s="156"/>
      <c r="I40" s="156"/>
      <c r="J40" s="156"/>
      <c r="K40" s="156"/>
      <c r="L40" s="6"/>
    </row>
    <row r="41" spans="1:14" ht="15" x14ac:dyDescent="0.2">
      <c r="A41" s="1"/>
      <c r="B41" s="156"/>
      <c r="C41" s="156" t="s">
        <v>808</v>
      </c>
      <c r="D41" s="156"/>
      <c r="E41" s="156"/>
      <c r="F41" s="156"/>
      <c r="G41" s="156"/>
      <c r="H41" s="156"/>
      <c r="I41" s="156"/>
      <c r="J41" s="156"/>
      <c r="K41" s="156"/>
      <c r="L41" s="6"/>
    </row>
    <row r="42" spans="1:14" ht="15" x14ac:dyDescent="0.2">
      <c r="A42" s="1"/>
      <c r="B42" s="156"/>
      <c r="C42" s="156"/>
      <c r="D42" s="156"/>
      <c r="E42" s="156"/>
      <c r="F42" s="156"/>
      <c r="G42" s="156"/>
      <c r="H42" s="156"/>
      <c r="I42" s="156"/>
      <c r="J42" s="156"/>
      <c r="K42" s="156"/>
      <c r="L42" s="6"/>
    </row>
    <row r="43" spans="1:14" ht="15" x14ac:dyDescent="0.2">
      <c r="A43" s="1"/>
      <c r="B43" s="156"/>
      <c r="C43" s="156"/>
      <c r="D43" s="390" t="s">
        <v>571</v>
      </c>
      <c r="E43" s="156"/>
      <c r="F43" s="156"/>
      <c r="G43" s="156"/>
      <c r="H43" s="156"/>
      <c r="I43" s="156"/>
      <c r="J43" s="156"/>
      <c r="K43" s="156"/>
      <c r="L43" s="6"/>
    </row>
    <row r="44" spans="1:14" ht="15" x14ac:dyDescent="0.2">
      <c r="A44" s="1"/>
      <c r="B44" s="156"/>
      <c r="C44" s="156"/>
      <c r="D44" s="390" t="s">
        <v>572</v>
      </c>
      <c r="E44" s="156"/>
      <c r="F44" s="156"/>
      <c r="G44" s="156"/>
      <c r="H44" s="156"/>
      <c r="I44" s="156"/>
      <c r="J44" s="156"/>
      <c r="K44" s="156"/>
      <c r="L44" s="6"/>
    </row>
    <row r="45" spans="1:14" ht="15" x14ac:dyDescent="0.2">
      <c r="A45" s="1"/>
      <c r="B45" s="156"/>
      <c r="C45" s="156"/>
      <c r="D45" s="390" t="s">
        <v>573</v>
      </c>
      <c r="E45" s="156"/>
      <c r="F45" s="156"/>
      <c r="G45" s="156"/>
      <c r="H45" s="156"/>
      <c r="I45" s="156"/>
      <c r="J45" s="156"/>
      <c r="K45" s="156"/>
      <c r="L45" s="6"/>
    </row>
    <row r="46" spans="1:14" ht="15" x14ac:dyDescent="0.2">
      <c r="A46" s="1"/>
      <c r="B46" s="156"/>
      <c r="C46" s="156"/>
      <c r="D46" s="390" t="s">
        <v>574</v>
      </c>
      <c r="E46" s="156"/>
      <c r="F46" s="156"/>
      <c r="G46" s="156"/>
      <c r="H46" s="156"/>
      <c r="I46" s="156"/>
      <c r="J46" s="156"/>
      <c r="K46" s="156"/>
      <c r="L46" s="6"/>
    </row>
    <row r="47" spans="1:14" x14ac:dyDescent="0.2">
      <c r="A47" s="2"/>
      <c r="B47" s="7"/>
      <c r="C47" s="7"/>
      <c r="D47" s="7"/>
      <c r="E47" s="7"/>
      <c r="F47" s="7"/>
      <c r="G47" s="7"/>
      <c r="H47" s="7"/>
      <c r="I47" s="7"/>
      <c r="J47" s="7"/>
      <c r="K47" s="7"/>
      <c r="L47" s="8"/>
    </row>
  </sheetData>
  <sheetProtection algorithmName="SHA-512" hashValue="qTyWBJpQDG7mUkLmJcFGHo1ufdNxL5VPEjksyZGqSCTc54qJJhUFspWl0qgbATEN/XGCTjXTuxgmrQ7gEagiJA==" saltValue="IUg0YwTbUlgKKqwC2zRM7g==" spinCount="10000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895C9-4144-48C7-A280-A0DF24483742}">
  <dimension ref="A1:M24"/>
  <sheetViews>
    <sheetView zoomScaleNormal="100" workbookViewId="0">
      <selection activeCell="L15" sqref="L15"/>
    </sheetView>
  </sheetViews>
  <sheetFormatPr defaultRowHeight="12.75" x14ac:dyDescent="0.2"/>
  <cols>
    <col min="1" max="1" width="4.28515625" customWidth="1"/>
    <col min="2" max="2" width="4" customWidth="1"/>
    <col min="3" max="3" width="2.42578125" customWidth="1"/>
    <col min="4" max="4" width="8.85546875" customWidth="1"/>
    <col min="11" max="11" width="6.28515625" customWidth="1"/>
    <col min="12" max="12" width="13" customWidth="1"/>
    <col min="13" max="13" width="5.7109375" customWidth="1"/>
  </cols>
  <sheetData>
    <row r="1" spans="1:13" x14ac:dyDescent="0.2">
      <c r="A1" s="448"/>
      <c r="B1" s="356"/>
      <c r="C1" s="356"/>
      <c r="D1" s="356"/>
      <c r="E1" s="356"/>
      <c r="F1" s="356"/>
      <c r="G1" s="356"/>
      <c r="H1" s="356"/>
      <c r="I1" s="356"/>
      <c r="J1" s="356"/>
      <c r="K1" s="356"/>
      <c r="L1" s="356"/>
      <c r="M1" s="357"/>
    </row>
    <row r="2" spans="1:13" x14ac:dyDescent="0.2">
      <c r="A2" s="358"/>
      <c r="B2" s="360"/>
      <c r="C2" s="360"/>
      <c r="D2" s="360"/>
      <c r="E2" s="360"/>
      <c r="F2" s="360"/>
      <c r="G2" s="360"/>
      <c r="H2" s="360"/>
      <c r="I2" s="360"/>
      <c r="J2" s="360"/>
      <c r="K2" s="360"/>
      <c r="L2" s="360"/>
      <c r="M2" s="359"/>
    </row>
    <row r="3" spans="1:13" ht="20.25" x14ac:dyDescent="0.3">
      <c r="A3" s="358"/>
      <c r="B3" s="592" t="str">
        <f>Identification!C9</f>
        <v>Select Council Name</v>
      </c>
      <c r="C3" s="592"/>
      <c r="D3" s="592"/>
      <c r="E3" s="592"/>
      <c r="F3" s="592"/>
      <c r="G3" s="592"/>
      <c r="H3" s="592"/>
      <c r="I3" s="592"/>
      <c r="J3" s="592"/>
      <c r="K3" s="592"/>
      <c r="L3" s="592"/>
      <c r="M3" s="359"/>
    </row>
    <row r="4" spans="1:13" x14ac:dyDescent="0.2">
      <c r="A4" s="358"/>
      <c r="B4" s="360"/>
      <c r="C4" s="360"/>
      <c r="D4" s="360"/>
      <c r="E4" s="360"/>
      <c r="F4" s="360"/>
      <c r="G4" s="360"/>
      <c r="H4" s="360"/>
      <c r="I4" s="360"/>
      <c r="J4" s="360"/>
      <c r="K4" s="360"/>
      <c r="L4" s="360"/>
      <c r="M4" s="359"/>
    </row>
    <row r="5" spans="1:13" ht="15.75" x14ac:dyDescent="0.25">
      <c r="A5" s="358"/>
      <c r="B5" s="593" t="s">
        <v>632</v>
      </c>
      <c r="C5" s="593"/>
      <c r="D5" s="593"/>
      <c r="E5" s="593"/>
      <c r="F5" s="593"/>
      <c r="G5" s="593"/>
      <c r="H5" s="593"/>
      <c r="I5" s="593"/>
      <c r="J5" s="593"/>
      <c r="K5" s="593"/>
      <c r="L5" s="593"/>
      <c r="M5" s="359"/>
    </row>
    <row r="6" spans="1:13" ht="15.75" x14ac:dyDescent="0.25">
      <c r="A6" s="358"/>
      <c r="B6" s="593" t="s">
        <v>633</v>
      </c>
      <c r="C6" s="593"/>
      <c r="D6" s="593"/>
      <c r="E6" s="593"/>
      <c r="F6" s="593"/>
      <c r="G6" s="593"/>
      <c r="H6" s="593"/>
      <c r="I6" s="593"/>
      <c r="J6" s="593"/>
      <c r="K6" s="593"/>
      <c r="L6" s="593"/>
      <c r="M6" s="359"/>
    </row>
    <row r="7" spans="1:13" x14ac:dyDescent="0.2">
      <c r="A7" s="358"/>
      <c r="B7" s="360"/>
      <c r="C7" s="360"/>
      <c r="D7" s="360"/>
      <c r="E7" s="360"/>
      <c r="F7" s="360"/>
      <c r="G7" s="360"/>
      <c r="H7" s="360"/>
      <c r="I7" s="360"/>
      <c r="J7" s="360"/>
      <c r="K7" s="360"/>
      <c r="L7" s="360"/>
      <c r="M7" s="359"/>
    </row>
    <row r="8" spans="1:13" ht="18" x14ac:dyDescent="0.25">
      <c r="A8" s="358"/>
      <c r="B8" s="594" t="s">
        <v>809</v>
      </c>
      <c r="C8" s="594"/>
      <c r="D8" s="594"/>
      <c r="E8" s="594"/>
      <c r="F8" s="594"/>
      <c r="G8" s="594"/>
      <c r="H8" s="594"/>
      <c r="I8" s="594"/>
      <c r="J8" s="594"/>
      <c r="K8" s="594"/>
      <c r="L8" s="594"/>
      <c r="M8" s="359"/>
    </row>
    <row r="9" spans="1:13" x14ac:dyDescent="0.2">
      <c r="A9" s="358"/>
      <c r="B9" s="360"/>
      <c r="C9" s="360"/>
      <c r="D9" s="360"/>
      <c r="E9" s="360"/>
      <c r="F9" s="360"/>
      <c r="G9" s="360"/>
      <c r="H9" s="360"/>
      <c r="I9" s="360"/>
      <c r="J9" s="360"/>
      <c r="K9" s="360"/>
      <c r="L9" s="360"/>
      <c r="M9" s="359"/>
    </row>
    <row r="10" spans="1:13" ht="15" x14ac:dyDescent="0.2">
      <c r="A10" s="358"/>
      <c r="B10" s="449" t="s">
        <v>810</v>
      </c>
      <c r="C10" s="449"/>
      <c r="D10" s="449"/>
      <c r="E10" s="449"/>
      <c r="F10" s="449"/>
      <c r="G10" s="449"/>
      <c r="H10" s="449"/>
      <c r="I10" s="449"/>
      <c r="J10" s="449"/>
      <c r="K10" s="449"/>
      <c r="L10" s="449"/>
      <c r="M10" s="359"/>
    </row>
    <row r="11" spans="1:13" ht="15" x14ac:dyDescent="0.2">
      <c r="A11" s="358"/>
      <c r="B11" s="449"/>
      <c r="C11" s="449"/>
      <c r="D11" s="449"/>
      <c r="E11" s="449"/>
      <c r="F11" s="449"/>
      <c r="G11" s="449"/>
      <c r="H11" s="449"/>
      <c r="I11" s="449"/>
      <c r="J11" s="449"/>
      <c r="K11" s="449"/>
      <c r="L11" s="449"/>
      <c r="M11" s="359"/>
    </row>
    <row r="12" spans="1:13" ht="15" x14ac:dyDescent="0.2">
      <c r="A12" s="358"/>
      <c r="B12" s="449"/>
      <c r="C12" s="449"/>
      <c r="D12" s="449"/>
      <c r="E12" s="449"/>
      <c r="F12" s="449"/>
      <c r="G12" s="449"/>
      <c r="H12" s="449"/>
      <c r="I12" s="449"/>
      <c r="J12" s="449"/>
      <c r="K12" s="449"/>
      <c r="L12" s="450" t="s">
        <v>634</v>
      </c>
      <c r="M12" s="478"/>
    </row>
    <row r="13" spans="1:13" ht="15.75" x14ac:dyDescent="0.25">
      <c r="A13" s="358"/>
      <c r="B13" s="451" t="s">
        <v>160</v>
      </c>
      <c r="C13" s="451"/>
      <c r="D13" s="452" t="s">
        <v>507</v>
      </c>
      <c r="E13" s="449" t="s">
        <v>635</v>
      </c>
      <c r="F13" s="449"/>
      <c r="G13" s="449"/>
      <c r="H13" s="449"/>
      <c r="I13" s="449"/>
      <c r="J13" s="449"/>
      <c r="K13" s="449"/>
      <c r="L13" s="454">
        <f>ROUND(('Permissible Income'!I18+'Permissible Income'!I20-'Permissible Income'!I22),0)</f>
        <v>0</v>
      </c>
      <c r="M13" s="478"/>
    </row>
    <row r="14" spans="1:13" ht="15.75" x14ac:dyDescent="0.25">
      <c r="A14" s="358"/>
      <c r="B14" s="451"/>
      <c r="C14" s="451"/>
      <c r="D14" s="449"/>
      <c r="E14" s="449"/>
      <c r="F14" s="449"/>
      <c r="G14" s="449"/>
      <c r="H14" s="449"/>
      <c r="I14" s="449"/>
      <c r="J14" s="449"/>
      <c r="K14" s="449"/>
      <c r="L14" s="453"/>
      <c r="M14" s="478"/>
    </row>
    <row r="15" spans="1:13" ht="15.75" x14ac:dyDescent="0.25">
      <c r="A15" s="358"/>
      <c r="B15" s="451" t="s">
        <v>161</v>
      </c>
      <c r="C15" s="451"/>
      <c r="D15" s="452" t="s">
        <v>508</v>
      </c>
      <c r="E15" s="449" t="s">
        <v>638</v>
      </c>
      <c r="F15" s="449"/>
      <c r="G15" s="449"/>
      <c r="H15" s="449"/>
      <c r="I15" s="449"/>
      <c r="J15" s="449"/>
      <c r="K15" s="449"/>
      <c r="L15" s="454" t="e">
        <f>ROUND(('Permissible Income'!G14-'Permissible Income'!I27+'Permissible Income'!I31),0)</f>
        <v>#VALUE!</v>
      </c>
      <c r="M15" s="478"/>
    </row>
    <row r="16" spans="1:13" ht="15.75" x14ac:dyDescent="0.25">
      <c r="A16" s="358"/>
      <c r="B16" s="451"/>
      <c r="C16" s="451"/>
      <c r="D16" s="449"/>
      <c r="E16" s="449"/>
      <c r="F16" s="449"/>
      <c r="G16" s="449"/>
      <c r="H16" s="449"/>
      <c r="I16" s="449"/>
      <c r="J16" s="449"/>
      <c r="K16" s="449"/>
      <c r="L16" s="453"/>
      <c r="M16" s="478"/>
    </row>
    <row r="17" spans="1:13" ht="15.75" x14ac:dyDescent="0.25">
      <c r="A17" s="358"/>
      <c r="B17" s="451"/>
      <c r="C17" s="451"/>
      <c r="D17" s="449"/>
      <c r="E17" s="449"/>
      <c r="F17" s="449"/>
      <c r="G17" s="449"/>
      <c r="H17" s="452" t="s">
        <v>642</v>
      </c>
      <c r="I17" s="449"/>
      <c r="J17" s="449"/>
      <c r="K17" s="452" t="s">
        <v>634</v>
      </c>
      <c r="L17" s="454" t="e">
        <f>SUM(L13:L15)</f>
        <v>#VALUE!</v>
      </c>
      <c r="M17" s="478"/>
    </row>
    <row r="18" spans="1:13" ht="13.5" customHeight="1" x14ac:dyDescent="0.25">
      <c r="A18" s="358"/>
      <c r="B18" s="451"/>
      <c r="C18" s="451"/>
      <c r="D18" s="449"/>
      <c r="E18" s="449"/>
      <c r="F18" s="449"/>
      <c r="G18" s="449"/>
      <c r="H18" s="449"/>
      <c r="I18" s="449"/>
      <c r="J18" s="449"/>
      <c r="K18" s="449"/>
      <c r="L18" s="453"/>
      <c r="M18" s="478"/>
    </row>
    <row r="19" spans="1:13" ht="15.75" x14ac:dyDescent="0.25">
      <c r="A19" s="358"/>
      <c r="B19" s="451" t="s">
        <v>162</v>
      </c>
      <c r="C19" s="451"/>
      <c r="D19" s="452" t="s">
        <v>636</v>
      </c>
      <c r="E19" s="449" t="s">
        <v>637</v>
      </c>
      <c r="F19" s="449"/>
      <c r="G19" s="449"/>
      <c r="H19" s="449"/>
      <c r="I19" s="449"/>
      <c r="J19" s="449"/>
      <c r="K19" s="449"/>
      <c r="L19" s="454">
        <f>ROUND(('Permissible Income'!I31),0)</f>
        <v>0</v>
      </c>
      <c r="M19" s="478"/>
    </row>
    <row r="20" spans="1:13" ht="15" x14ac:dyDescent="0.2">
      <c r="A20" s="358"/>
      <c r="B20" s="449"/>
      <c r="C20" s="449"/>
      <c r="D20" s="449"/>
      <c r="E20" s="449"/>
      <c r="F20" s="449"/>
      <c r="G20" s="449"/>
      <c r="H20" s="449"/>
      <c r="I20" s="449"/>
      <c r="J20" s="449"/>
      <c r="K20" s="449"/>
      <c r="L20" s="453"/>
      <c r="M20" s="478"/>
    </row>
    <row r="21" spans="1:13" ht="9.75" customHeight="1" x14ac:dyDescent="0.25">
      <c r="A21" s="358"/>
      <c r="B21" s="451"/>
      <c r="C21" s="451"/>
      <c r="D21" s="449"/>
      <c r="E21" s="449"/>
      <c r="F21" s="449"/>
      <c r="G21" s="449"/>
      <c r="H21" s="449"/>
      <c r="I21" s="449"/>
      <c r="J21" s="449"/>
      <c r="K21" s="449"/>
      <c r="L21" s="453"/>
      <c r="M21" s="359"/>
    </row>
    <row r="22" spans="1:13" ht="15.75" x14ac:dyDescent="0.25">
      <c r="A22" s="358"/>
      <c r="B22" s="449"/>
      <c r="C22" s="449"/>
      <c r="D22" s="449"/>
      <c r="E22" s="360"/>
      <c r="F22" s="360"/>
      <c r="G22" s="452" t="s">
        <v>811</v>
      </c>
      <c r="H22" s="449"/>
      <c r="I22" s="449"/>
      <c r="J22" s="449"/>
      <c r="K22" s="452" t="s">
        <v>634</v>
      </c>
      <c r="L22" s="454" t="e">
        <f>L17-L19</f>
        <v>#VALUE!</v>
      </c>
      <c r="M22" s="359"/>
    </row>
    <row r="23" spans="1:13" ht="15" x14ac:dyDescent="0.2">
      <c r="A23" s="358"/>
      <c r="B23" s="449"/>
      <c r="C23" s="449"/>
      <c r="D23" s="449"/>
      <c r="E23" s="449"/>
      <c r="F23" s="449"/>
      <c r="G23" s="449"/>
      <c r="H23" s="449"/>
      <c r="I23" s="449"/>
      <c r="J23" s="449"/>
      <c r="K23" s="449"/>
      <c r="L23" s="453"/>
      <c r="M23" s="359"/>
    </row>
    <row r="24" spans="1:13" ht="15" x14ac:dyDescent="0.2">
      <c r="A24" s="362"/>
      <c r="B24" s="591"/>
      <c r="C24" s="591"/>
      <c r="D24" s="591"/>
      <c r="E24" s="591"/>
      <c r="F24" s="591"/>
      <c r="G24" s="591"/>
      <c r="H24" s="591"/>
      <c r="I24" s="591"/>
      <c r="J24" s="591"/>
      <c r="K24" s="591"/>
      <c r="L24" s="591"/>
      <c r="M24" s="364"/>
    </row>
  </sheetData>
  <sheetProtection algorithmName="SHA-512" hashValue="day8Mkuc0Ud6+tlNTD2cWXYsyOAMdsPkySmrsLqApGK9DNsrvCHGA6zUhdgrLCwoXQLoKzEHBTydd8M9DcEbbQ==" saltValue="nQBo0h+Z0BmXg0orZc8gvA==" spinCount="100000" sheet="1" objects="1" scenarios="1"/>
  <mergeCells count="5">
    <mergeCell ref="B24:L24"/>
    <mergeCell ref="B3:L3"/>
    <mergeCell ref="B5:L5"/>
    <mergeCell ref="B6:L6"/>
    <mergeCell ref="B8:L8"/>
  </mergeCells>
  <pageMargins left="0.70866141732283472" right="0.70866141732283472" top="0.74803149606299213" bottom="0.74803149606299213" header="0.31496062992125984" footer="0.31496062992125984"/>
  <pageSetup paperSize="9" scale="78"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W185"/>
  <sheetViews>
    <sheetView workbookViewId="0">
      <pane xSplit="1" ySplit="4" topLeftCell="B5" activePane="bottomRight" state="frozen"/>
      <selection pane="topRight" activeCell="F6" sqref="F6"/>
      <selection pane="bottomLeft" activeCell="F6" sqref="F6"/>
      <selection pane="bottomRight" activeCell="D3" sqref="D3"/>
    </sheetView>
  </sheetViews>
  <sheetFormatPr defaultColWidth="9.140625" defaultRowHeight="12.75" x14ac:dyDescent="0.2"/>
  <cols>
    <col min="1" max="1" width="30.85546875" customWidth="1"/>
    <col min="2" max="2" width="19.42578125" customWidth="1"/>
    <col min="3" max="3" width="2.42578125" customWidth="1"/>
    <col min="4" max="4" width="22.85546875" customWidth="1"/>
    <col min="5" max="5" width="24.5703125" customWidth="1"/>
    <col min="6" max="6" width="16.5703125" customWidth="1"/>
    <col min="7" max="7" width="1.5703125" customWidth="1"/>
    <col min="8" max="8" width="11" customWidth="1"/>
    <col min="9" max="9" width="17.85546875" style="171" customWidth="1"/>
    <col min="10" max="10" width="13.85546875" style="171" customWidth="1"/>
    <col min="11" max="11" width="1.5703125" style="171" customWidth="1"/>
    <col min="12" max="12" width="11" style="171" customWidth="1"/>
    <col min="13" max="13" width="18.42578125" customWidth="1"/>
    <col min="14" max="14" width="11.42578125" style="167" customWidth="1"/>
    <col min="15" max="15" width="2.42578125" customWidth="1"/>
    <col min="16" max="16" width="1.42578125" customWidth="1"/>
    <col min="17" max="17" width="1.5703125" customWidth="1"/>
    <col min="19" max="19" width="9.5703125" hidden="1" customWidth="1"/>
    <col min="20" max="21" width="9.42578125" hidden="1" customWidth="1"/>
    <col min="22" max="22" width="11.42578125" hidden="1" customWidth="1"/>
    <col min="23" max="23" width="10.42578125" hidden="1" customWidth="1"/>
  </cols>
  <sheetData>
    <row r="1" spans="1:23" ht="15.75" x14ac:dyDescent="0.25">
      <c r="C1" s="165"/>
      <c r="D1" s="166"/>
      <c r="E1" s="166"/>
      <c r="F1" s="166"/>
      <c r="G1" s="165"/>
      <c r="H1" s="167"/>
      <c r="I1"/>
      <c r="J1"/>
      <c r="K1" s="165"/>
      <c r="L1" s="595"/>
      <c r="M1" s="595"/>
      <c r="N1" s="595"/>
      <c r="O1" s="595"/>
      <c r="P1" s="595"/>
      <c r="S1" s="595"/>
      <c r="T1" s="595"/>
      <c r="U1" s="595"/>
      <c r="V1" s="595"/>
      <c r="W1" s="595"/>
    </row>
    <row r="2" spans="1:23" x14ac:dyDescent="0.2">
      <c r="A2" s="229"/>
      <c r="B2" s="229"/>
      <c r="C2" s="330"/>
      <c r="D2" s="212"/>
      <c r="E2" s="212"/>
      <c r="F2" s="212"/>
      <c r="G2" s="330"/>
      <c r="H2" s="331"/>
      <c r="I2" s="212"/>
      <c r="J2" s="212"/>
      <c r="K2" s="330"/>
      <c r="L2"/>
      <c r="N2"/>
      <c r="Q2" s="229"/>
      <c r="R2" s="229"/>
    </row>
    <row r="3" spans="1:23" ht="27" customHeight="1" x14ac:dyDescent="0.2">
      <c r="B3" s="229"/>
      <c r="C3" s="332"/>
      <c r="D3" s="212"/>
      <c r="E3" s="212"/>
      <c r="F3" s="212"/>
      <c r="G3" s="332"/>
      <c r="H3" s="331"/>
      <c r="I3" s="212"/>
      <c r="J3" s="212"/>
      <c r="K3" s="332"/>
      <c r="L3"/>
      <c r="N3"/>
      <c r="Q3" s="229"/>
      <c r="R3" s="229"/>
    </row>
    <row r="4" spans="1:23" ht="50.25" customHeight="1" x14ac:dyDescent="0.2">
      <c r="C4" s="165"/>
      <c r="D4" s="212"/>
      <c r="E4" s="212"/>
      <c r="F4" s="212"/>
      <c r="G4" s="165"/>
      <c r="H4" s="167"/>
      <c r="I4"/>
      <c r="J4" s="212"/>
      <c r="K4" s="165"/>
      <c r="L4" s="153"/>
      <c r="M4" s="153"/>
      <c r="N4" s="153"/>
      <c r="O4" s="153"/>
      <c r="P4" s="153"/>
      <c r="Q4" s="153"/>
      <c r="R4" s="153"/>
      <c r="S4" s="153"/>
      <c r="T4" s="153"/>
      <c r="U4" s="153"/>
      <c r="V4" s="153"/>
      <c r="W4" s="153"/>
    </row>
    <row r="5" spans="1:23" x14ac:dyDescent="0.2">
      <c r="B5" s="168"/>
      <c r="C5" s="169"/>
      <c r="D5" s="265"/>
      <c r="E5" s="265"/>
      <c r="F5" s="265"/>
      <c r="G5" s="169"/>
      <c r="I5"/>
      <c r="J5"/>
      <c r="K5" s="169"/>
      <c r="L5" s="170"/>
      <c r="M5" s="170"/>
      <c r="N5" s="170"/>
      <c r="O5" s="170"/>
      <c r="P5" s="170"/>
      <c r="Q5" s="333"/>
    </row>
    <row r="6" spans="1:23" x14ac:dyDescent="0.2">
      <c r="B6" s="168"/>
      <c r="C6" s="169"/>
      <c r="D6" s="265"/>
      <c r="E6" s="265"/>
      <c r="F6" s="265"/>
      <c r="G6" s="169"/>
      <c r="I6"/>
      <c r="J6"/>
      <c r="K6" s="169"/>
      <c r="L6" s="170"/>
      <c r="M6" s="170"/>
      <c r="N6" s="170"/>
      <c r="O6" s="170"/>
      <c r="P6" s="170"/>
      <c r="Q6" s="333"/>
    </row>
    <row r="7" spans="1:23" x14ac:dyDescent="0.2">
      <c r="B7" s="168"/>
      <c r="C7" s="169"/>
      <c r="D7" s="265"/>
      <c r="E7" s="265"/>
      <c r="F7" s="265"/>
      <c r="G7" s="169"/>
      <c r="I7"/>
      <c r="J7"/>
      <c r="K7" s="169"/>
      <c r="L7" s="170"/>
      <c r="M7" s="170"/>
      <c r="N7" s="170"/>
      <c r="O7" s="170"/>
      <c r="P7" s="170"/>
      <c r="Q7" s="333"/>
    </row>
    <row r="8" spans="1:23" x14ac:dyDescent="0.2">
      <c r="B8" s="168"/>
      <c r="C8" s="169"/>
      <c r="D8" s="265"/>
      <c r="E8" s="265"/>
      <c r="F8" s="265"/>
      <c r="G8" s="169"/>
      <c r="I8"/>
      <c r="J8"/>
      <c r="K8" s="169"/>
      <c r="L8" s="170"/>
      <c r="M8" s="170"/>
      <c r="N8" s="170"/>
      <c r="O8" s="170"/>
      <c r="P8" s="170"/>
      <c r="Q8" s="333"/>
    </row>
    <row r="9" spans="1:23" x14ac:dyDescent="0.2">
      <c r="B9" s="168"/>
      <c r="C9" s="169"/>
      <c r="D9" s="265"/>
      <c r="E9" s="265"/>
      <c r="F9" s="265"/>
      <c r="G9" s="169"/>
      <c r="I9"/>
      <c r="J9"/>
      <c r="K9" s="169"/>
      <c r="L9" s="170"/>
      <c r="M9" s="170"/>
      <c r="N9" s="170"/>
      <c r="O9" s="170"/>
      <c r="P9" s="170"/>
      <c r="Q9" s="333"/>
    </row>
    <row r="10" spans="1:23" x14ac:dyDescent="0.2">
      <c r="B10" s="168"/>
      <c r="C10" s="169"/>
      <c r="D10" s="265"/>
      <c r="E10" s="265"/>
      <c r="F10" s="265"/>
      <c r="G10" s="169"/>
      <c r="I10"/>
      <c r="J10"/>
      <c r="K10" s="169"/>
      <c r="L10" s="170"/>
      <c r="M10" s="170"/>
      <c r="N10" s="170"/>
      <c r="O10" s="170"/>
      <c r="P10" s="170"/>
      <c r="Q10" s="333"/>
    </row>
    <row r="11" spans="1:23" x14ac:dyDescent="0.2">
      <c r="B11" s="168"/>
      <c r="C11" s="169"/>
      <c r="D11" s="265"/>
      <c r="E11" s="265"/>
      <c r="F11" s="265"/>
      <c r="G11" s="169"/>
      <c r="I11"/>
      <c r="J11"/>
      <c r="K11" s="169"/>
      <c r="L11" s="170"/>
      <c r="M11" s="170"/>
      <c r="N11" s="170"/>
      <c r="O11" s="170"/>
      <c r="P11" s="170"/>
      <c r="Q11" s="333"/>
    </row>
    <row r="12" spans="1:23" x14ac:dyDescent="0.2">
      <c r="B12" s="168"/>
      <c r="C12" s="169"/>
      <c r="D12" s="265"/>
      <c r="E12" s="265"/>
      <c r="F12" s="265"/>
      <c r="G12" s="169"/>
      <c r="I12"/>
      <c r="J12"/>
      <c r="K12" s="169"/>
      <c r="L12" s="170"/>
      <c r="M12" s="170"/>
      <c r="N12" s="170"/>
      <c r="O12" s="170"/>
      <c r="P12" s="170"/>
      <c r="Q12" s="333"/>
    </row>
    <row r="13" spans="1:23" x14ac:dyDescent="0.2">
      <c r="B13" s="168"/>
      <c r="C13" s="169"/>
      <c r="D13" s="265"/>
      <c r="E13" s="265"/>
      <c r="F13" s="265"/>
      <c r="G13" s="169"/>
      <c r="I13"/>
      <c r="J13"/>
      <c r="K13" s="169"/>
      <c r="L13" s="170"/>
      <c r="M13" s="170"/>
      <c r="N13" s="170"/>
      <c r="O13" s="170"/>
      <c r="P13" s="170"/>
      <c r="Q13" s="333"/>
    </row>
    <row r="14" spans="1:23" x14ac:dyDescent="0.2">
      <c r="B14" s="168"/>
      <c r="C14" s="169"/>
      <c r="D14" s="265"/>
      <c r="E14" s="265"/>
      <c r="F14" s="265"/>
      <c r="G14" s="169"/>
      <c r="I14"/>
      <c r="J14"/>
      <c r="K14" s="169"/>
      <c r="L14" s="170"/>
      <c r="M14" s="170"/>
      <c r="N14" s="170"/>
      <c r="O14" s="170"/>
      <c r="P14" s="170"/>
      <c r="Q14" s="333"/>
    </row>
    <row r="15" spans="1:23" x14ac:dyDescent="0.2">
      <c r="B15" s="168"/>
      <c r="C15" s="169"/>
      <c r="D15" s="265"/>
      <c r="E15" s="265"/>
      <c r="F15" s="265"/>
      <c r="G15" s="169"/>
      <c r="I15"/>
      <c r="J15"/>
      <c r="K15" s="169"/>
      <c r="L15" s="170"/>
      <c r="M15" s="170"/>
      <c r="N15" s="170"/>
      <c r="O15" s="170"/>
      <c r="P15" s="170"/>
      <c r="Q15" s="333"/>
    </row>
    <row r="16" spans="1:23" x14ac:dyDescent="0.2">
      <c r="B16" s="168"/>
      <c r="C16" s="169"/>
      <c r="D16" s="265"/>
      <c r="E16" s="265"/>
      <c r="F16" s="265"/>
      <c r="G16" s="169"/>
      <c r="I16"/>
      <c r="J16"/>
      <c r="K16" s="169"/>
      <c r="L16" s="170"/>
      <c r="M16" s="170"/>
      <c r="N16" s="170"/>
      <c r="O16" s="170"/>
      <c r="P16" s="170"/>
      <c r="Q16" s="333"/>
    </row>
    <row r="17" spans="2:17" x14ac:dyDescent="0.2">
      <c r="B17" s="168"/>
      <c r="C17" s="169"/>
      <c r="D17" s="265"/>
      <c r="E17" s="265"/>
      <c r="F17" s="265"/>
      <c r="G17" s="169"/>
      <c r="I17"/>
      <c r="J17"/>
      <c r="K17" s="169"/>
      <c r="L17" s="170"/>
      <c r="M17" s="170"/>
      <c r="N17" s="170"/>
      <c r="O17" s="170"/>
      <c r="P17" s="170"/>
      <c r="Q17" s="333"/>
    </row>
    <row r="18" spans="2:17" x14ac:dyDescent="0.2">
      <c r="B18" s="168"/>
      <c r="C18" s="169"/>
      <c r="D18" s="265"/>
      <c r="E18" s="265"/>
      <c r="F18" s="265"/>
      <c r="G18" s="169"/>
      <c r="I18"/>
      <c r="J18"/>
      <c r="K18" s="169"/>
      <c r="L18" s="170"/>
      <c r="M18" s="170"/>
      <c r="N18" s="170"/>
      <c r="O18" s="170"/>
      <c r="P18" s="170"/>
      <c r="Q18" s="333"/>
    </row>
    <row r="19" spans="2:17" x14ac:dyDescent="0.2">
      <c r="B19" s="168"/>
      <c r="C19" s="169"/>
      <c r="D19" s="265"/>
      <c r="E19" s="265"/>
      <c r="F19" s="265"/>
      <c r="G19" s="169"/>
      <c r="I19"/>
      <c r="J19"/>
      <c r="K19" s="169"/>
      <c r="L19" s="170"/>
      <c r="M19" s="170"/>
      <c r="N19" s="170"/>
      <c r="O19" s="170"/>
      <c r="P19" s="170"/>
      <c r="Q19" s="333"/>
    </row>
    <row r="20" spans="2:17" x14ac:dyDescent="0.2">
      <c r="B20" s="168"/>
      <c r="C20" s="169"/>
      <c r="D20" s="265"/>
      <c r="E20" s="265"/>
      <c r="F20" s="265"/>
      <c r="G20" s="169"/>
      <c r="I20"/>
      <c r="J20"/>
      <c r="K20" s="169"/>
      <c r="L20" s="170"/>
      <c r="M20" s="170"/>
      <c r="N20" s="170"/>
      <c r="O20" s="170"/>
      <c r="P20" s="170"/>
      <c r="Q20" s="333"/>
    </row>
    <row r="21" spans="2:17" x14ac:dyDescent="0.2">
      <c r="B21" s="168"/>
      <c r="C21" s="169"/>
      <c r="D21" s="265"/>
      <c r="E21" s="265"/>
      <c r="F21" s="265"/>
      <c r="G21" s="169"/>
      <c r="I21"/>
      <c r="J21"/>
      <c r="K21" s="169"/>
      <c r="L21" s="170"/>
      <c r="M21" s="170"/>
      <c r="N21" s="170"/>
      <c r="O21" s="170"/>
      <c r="P21" s="170"/>
      <c r="Q21" s="333"/>
    </row>
    <row r="22" spans="2:17" x14ac:dyDescent="0.2">
      <c r="B22" s="168"/>
      <c r="C22" s="169"/>
      <c r="D22" s="265"/>
      <c r="E22" s="265"/>
      <c r="F22" s="265"/>
      <c r="G22" s="169"/>
      <c r="I22"/>
      <c r="J22"/>
      <c r="K22" s="169"/>
      <c r="L22" s="170"/>
      <c r="M22" s="170"/>
      <c r="N22" s="170"/>
      <c r="O22" s="170"/>
      <c r="P22" s="170"/>
      <c r="Q22" s="333"/>
    </row>
    <row r="23" spans="2:17" x14ac:dyDescent="0.2">
      <c r="B23" s="168"/>
      <c r="C23" s="169"/>
      <c r="D23" s="265"/>
      <c r="E23" s="265"/>
      <c r="F23" s="265"/>
      <c r="G23" s="169"/>
      <c r="I23"/>
      <c r="J23"/>
      <c r="K23" s="169"/>
      <c r="L23" s="170"/>
      <c r="M23" s="170"/>
      <c r="N23" s="170"/>
      <c r="O23" s="170"/>
      <c r="P23" s="170"/>
      <c r="Q23" s="333"/>
    </row>
    <row r="24" spans="2:17" x14ac:dyDescent="0.2">
      <c r="B24" s="168"/>
      <c r="C24" s="169"/>
      <c r="D24" s="265"/>
      <c r="E24" s="265"/>
      <c r="F24" s="265"/>
      <c r="G24" s="169"/>
      <c r="I24"/>
      <c r="J24"/>
      <c r="K24" s="169"/>
      <c r="L24" s="170"/>
      <c r="M24" s="170"/>
      <c r="N24" s="170"/>
      <c r="O24" s="170"/>
      <c r="P24" s="170"/>
      <c r="Q24" s="333"/>
    </row>
    <row r="25" spans="2:17" x14ac:dyDescent="0.2">
      <c r="B25" s="168"/>
      <c r="C25" s="169"/>
      <c r="D25" s="265"/>
      <c r="E25" s="265"/>
      <c r="F25" s="265"/>
      <c r="G25" s="169"/>
      <c r="I25"/>
      <c r="J25"/>
      <c r="K25" s="169"/>
      <c r="L25" s="170"/>
      <c r="M25" s="170"/>
      <c r="N25" s="170"/>
      <c r="O25" s="170"/>
      <c r="P25" s="170"/>
      <c r="Q25" s="333"/>
    </row>
    <row r="26" spans="2:17" x14ac:dyDescent="0.2">
      <c r="B26" s="168"/>
      <c r="C26" s="169"/>
      <c r="D26" s="265"/>
      <c r="E26" s="265"/>
      <c r="F26" s="265"/>
      <c r="G26" s="169"/>
      <c r="I26"/>
      <c r="J26"/>
      <c r="K26" s="169"/>
      <c r="L26" s="170"/>
      <c r="M26" s="170"/>
      <c r="N26" s="170"/>
      <c r="O26" s="170"/>
      <c r="P26" s="170"/>
      <c r="Q26" s="333"/>
    </row>
    <row r="27" spans="2:17" x14ac:dyDescent="0.2">
      <c r="B27" s="168"/>
      <c r="C27" s="169"/>
      <c r="D27" s="265"/>
      <c r="E27" s="265"/>
      <c r="F27" s="265"/>
      <c r="G27" s="169"/>
      <c r="I27"/>
      <c r="J27"/>
      <c r="K27" s="169"/>
      <c r="L27" s="170"/>
      <c r="M27" s="170"/>
      <c r="N27" s="170"/>
      <c r="O27" s="170"/>
      <c r="P27" s="170"/>
      <c r="Q27" s="333"/>
    </row>
    <row r="28" spans="2:17" x14ac:dyDescent="0.2">
      <c r="B28" s="168"/>
      <c r="C28" s="169"/>
      <c r="D28" s="265"/>
      <c r="E28" s="265"/>
      <c r="F28" s="265"/>
      <c r="G28" s="169"/>
      <c r="I28"/>
      <c r="J28"/>
      <c r="K28" s="169"/>
      <c r="L28" s="170"/>
      <c r="M28" s="170"/>
      <c r="N28" s="170"/>
      <c r="O28" s="170"/>
      <c r="P28" s="170"/>
      <c r="Q28" s="333"/>
    </row>
    <row r="29" spans="2:17" x14ac:dyDescent="0.2">
      <c r="B29" s="168"/>
      <c r="C29" s="169"/>
      <c r="D29" s="265"/>
      <c r="E29" s="265"/>
      <c r="F29" s="265"/>
      <c r="G29" s="169"/>
      <c r="I29"/>
      <c r="J29"/>
      <c r="K29" s="169"/>
      <c r="L29" s="170"/>
      <c r="M29" s="170"/>
      <c r="N29" s="170"/>
      <c r="O29" s="170"/>
      <c r="P29" s="170"/>
      <c r="Q29" s="333"/>
    </row>
    <row r="30" spans="2:17" x14ac:dyDescent="0.2">
      <c r="B30" s="168"/>
      <c r="C30" s="169"/>
      <c r="D30" s="265"/>
      <c r="E30" s="265"/>
      <c r="F30" s="265"/>
      <c r="G30" s="169"/>
      <c r="I30"/>
      <c r="J30"/>
      <c r="K30" s="169"/>
      <c r="L30" s="170"/>
      <c r="M30" s="170"/>
      <c r="N30" s="170"/>
      <c r="O30" s="170"/>
      <c r="P30" s="170"/>
      <c r="Q30" s="333"/>
    </row>
    <row r="31" spans="2:17" x14ac:dyDescent="0.2">
      <c r="B31" s="168"/>
      <c r="C31" s="169"/>
      <c r="D31" s="265"/>
      <c r="E31" s="265"/>
      <c r="F31" s="265"/>
      <c r="G31" s="169"/>
      <c r="I31"/>
      <c r="J31"/>
      <c r="K31" s="169"/>
      <c r="L31" s="170"/>
      <c r="M31" s="170"/>
      <c r="N31" s="170"/>
      <c r="O31" s="170"/>
      <c r="P31" s="170"/>
      <c r="Q31" s="333"/>
    </row>
    <row r="32" spans="2:17" x14ac:dyDescent="0.2">
      <c r="B32" s="168"/>
      <c r="C32" s="169"/>
      <c r="D32" s="265"/>
      <c r="E32" s="265"/>
      <c r="F32" s="265"/>
      <c r="G32" s="169"/>
      <c r="I32"/>
      <c r="J32"/>
      <c r="K32" s="169"/>
      <c r="L32" s="170"/>
      <c r="M32" s="170"/>
      <c r="N32" s="170"/>
      <c r="O32" s="170"/>
      <c r="P32" s="170"/>
      <c r="Q32" s="333"/>
    </row>
    <row r="33" spans="2:17" x14ac:dyDescent="0.2">
      <c r="B33" s="168"/>
      <c r="C33" s="169"/>
      <c r="D33" s="265"/>
      <c r="E33" s="265"/>
      <c r="F33" s="265"/>
      <c r="G33" s="169"/>
      <c r="I33"/>
      <c r="J33"/>
      <c r="K33" s="169"/>
      <c r="L33" s="170"/>
      <c r="M33" s="170"/>
      <c r="N33" s="170"/>
      <c r="O33" s="170"/>
      <c r="P33" s="170"/>
      <c r="Q33" s="333"/>
    </row>
    <row r="34" spans="2:17" x14ac:dyDescent="0.2">
      <c r="B34" s="168"/>
      <c r="C34" s="169"/>
      <c r="D34" s="265"/>
      <c r="E34" s="265"/>
      <c r="F34" s="265"/>
      <c r="G34" s="169"/>
      <c r="I34"/>
      <c r="J34"/>
      <c r="K34" s="169"/>
      <c r="L34" s="170"/>
      <c r="M34" s="170"/>
      <c r="N34" s="170"/>
      <c r="O34" s="170"/>
      <c r="P34" s="170"/>
      <c r="Q34" s="333"/>
    </row>
    <row r="35" spans="2:17" x14ac:dyDescent="0.2">
      <c r="B35" s="168"/>
      <c r="C35" s="169"/>
      <c r="D35" s="265"/>
      <c r="E35" s="265"/>
      <c r="F35" s="265"/>
      <c r="G35" s="169"/>
      <c r="I35"/>
      <c r="J35"/>
      <c r="K35" s="169"/>
      <c r="L35" s="170"/>
      <c r="M35" s="170"/>
      <c r="N35" s="170"/>
      <c r="O35" s="170"/>
      <c r="P35" s="170"/>
      <c r="Q35" s="333"/>
    </row>
    <row r="36" spans="2:17" x14ac:dyDescent="0.2">
      <c r="B36" s="168"/>
      <c r="C36" s="169"/>
      <c r="D36" s="265"/>
      <c r="E36" s="265"/>
      <c r="F36" s="265"/>
      <c r="G36" s="169"/>
      <c r="I36"/>
      <c r="J36"/>
      <c r="K36" s="169"/>
      <c r="L36" s="170"/>
      <c r="M36" s="170"/>
      <c r="N36" s="170"/>
      <c r="O36" s="170"/>
      <c r="P36" s="170"/>
      <c r="Q36" s="333"/>
    </row>
    <row r="37" spans="2:17" x14ac:dyDescent="0.2">
      <c r="B37" s="168"/>
      <c r="C37" s="169"/>
      <c r="D37" s="265"/>
      <c r="E37" s="265"/>
      <c r="F37" s="265"/>
      <c r="G37" s="169"/>
      <c r="I37"/>
      <c r="J37"/>
      <c r="K37" s="169"/>
      <c r="L37" s="170"/>
      <c r="M37" s="170"/>
      <c r="N37" s="170"/>
      <c r="O37" s="170"/>
      <c r="P37" s="170"/>
      <c r="Q37" s="333"/>
    </row>
    <row r="38" spans="2:17" x14ac:dyDescent="0.2">
      <c r="B38" s="168"/>
      <c r="C38" s="169"/>
      <c r="D38" s="265"/>
      <c r="E38" s="265"/>
      <c r="F38" s="265"/>
      <c r="G38" s="169"/>
      <c r="I38"/>
      <c r="J38"/>
      <c r="K38" s="169"/>
      <c r="L38" s="170"/>
      <c r="M38" s="170"/>
      <c r="N38" s="170"/>
      <c r="O38" s="170"/>
      <c r="P38" s="170"/>
      <c r="Q38" s="333"/>
    </row>
    <row r="39" spans="2:17" x14ac:dyDescent="0.2">
      <c r="B39" s="168"/>
      <c r="C39" s="169"/>
      <c r="D39" s="265"/>
      <c r="E39" s="265"/>
      <c r="F39" s="265"/>
      <c r="G39" s="169"/>
      <c r="I39"/>
      <c r="J39"/>
      <c r="K39" s="169"/>
      <c r="L39" s="170"/>
      <c r="M39" s="170"/>
      <c r="N39" s="170"/>
      <c r="O39" s="170"/>
      <c r="P39" s="170"/>
      <c r="Q39" s="333"/>
    </row>
    <row r="40" spans="2:17" x14ac:dyDescent="0.2">
      <c r="B40" s="168"/>
      <c r="C40" s="169"/>
      <c r="D40" s="265"/>
      <c r="E40" s="265"/>
      <c r="F40" s="265"/>
      <c r="G40" s="169"/>
      <c r="I40"/>
      <c r="J40"/>
      <c r="K40" s="169"/>
      <c r="L40" s="170"/>
      <c r="M40" s="170"/>
      <c r="N40" s="170"/>
      <c r="O40" s="170"/>
      <c r="P40" s="170"/>
      <c r="Q40" s="333"/>
    </row>
    <row r="41" spans="2:17" x14ac:dyDescent="0.2">
      <c r="B41" s="168"/>
      <c r="C41" s="169"/>
      <c r="D41" s="265"/>
      <c r="E41" s="265"/>
      <c r="F41" s="265"/>
      <c r="G41" s="169"/>
      <c r="I41"/>
      <c r="J41"/>
      <c r="K41" s="169"/>
      <c r="L41" s="170"/>
      <c r="M41" s="170"/>
      <c r="N41" s="170"/>
      <c r="O41" s="170"/>
      <c r="P41" s="170"/>
      <c r="Q41" s="333"/>
    </row>
    <row r="42" spans="2:17" x14ac:dyDescent="0.2">
      <c r="B42" s="168"/>
      <c r="C42" s="169"/>
      <c r="D42" s="265"/>
      <c r="E42" s="265"/>
      <c r="F42" s="265"/>
      <c r="G42" s="169"/>
      <c r="I42"/>
      <c r="J42"/>
      <c r="K42" s="169"/>
      <c r="L42" s="170"/>
      <c r="M42" s="170"/>
      <c r="N42" s="170"/>
      <c r="O42" s="170"/>
      <c r="P42" s="170"/>
      <c r="Q42" s="333"/>
    </row>
    <row r="43" spans="2:17" x14ac:dyDescent="0.2">
      <c r="B43" s="168"/>
      <c r="C43" s="169"/>
      <c r="D43" s="265"/>
      <c r="E43" s="265"/>
      <c r="F43" s="265"/>
      <c r="G43" s="169"/>
      <c r="I43"/>
      <c r="J43"/>
      <c r="K43" s="169"/>
      <c r="L43" s="170"/>
      <c r="M43" s="170"/>
      <c r="N43" s="170"/>
      <c r="O43" s="170"/>
      <c r="P43" s="170"/>
      <c r="Q43" s="333"/>
    </row>
    <row r="44" spans="2:17" x14ac:dyDescent="0.2">
      <c r="B44" s="168"/>
      <c r="C44" s="169"/>
      <c r="D44" s="265"/>
      <c r="E44" s="265"/>
      <c r="F44" s="265"/>
      <c r="G44" s="169"/>
      <c r="I44"/>
      <c r="J44"/>
      <c r="K44" s="169"/>
      <c r="L44" s="170"/>
      <c r="M44" s="170"/>
      <c r="N44" s="170"/>
      <c r="O44" s="170"/>
      <c r="P44" s="170"/>
      <c r="Q44" s="333"/>
    </row>
    <row r="45" spans="2:17" x14ac:dyDescent="0.2">
      <c r="B45" s="168"/>
      <c r="C45" s="169"/>
      <c r="D45" s="265"/>
      <c r="E45" s="265"/>
      <c r="F45" s="265"/>
      <c r="G45" s="169"/>
      <c r="I45"/>
      <c r="J45"/>
      <c r="K45" s="169"/>
      <c r="L45" s="170"/>
      <c r="M45" s="170"/>
      <c r="N45" s="170"/>
      <c r="O45" s="170"/>
      <c r="P45" s="170"/>
      <c r="Q45" s="333"/>
    </row>
    <row r="46" spans="2:17" x14ac:dyDescent="0.2">
      <c r="B46" s="168"/>
      <c r="C46" s="169"/>
      <c r="D46" s="265"/>
      <c r="E46" s="265"/>
      <c r="F46" s="265"/>
      <c r="G46" s="169"/>
      <c r="I46"/>
      <c r="J46"/>
      <c r="K46" s="169"/>
      <c r="L46" s="170"/>
      <c r="M46" s="170"/>
      <c r="N46" s="170"/>
      <c r="O46" s="170"/>
      <c r="P46" s="170"/>
      <c r="Q46" s="333"/>
    </row>
    <row r="47" spans="2:17" x14ac:dyDescent="0.2">
      <c r="B47" s="168"/>
      <c r="C47" s="169"/>
      <c r="D47" s="265"/>
      <c r="E47" s="265"/>
      <c r="F47" s="265"/>
      <c r="G47" s="169"/>
      <c r="I47"/>
      <c r="J47"/>
      <c r="K47" s="169"/>
      <c r="L47" s="170"/>
      <c r="M47" s="170"/>
      <c r="N47" s="170"/>
      <c r="O47" s="170"/>
      <c r="P47" s="170"/>
      <c r="Q47" s="333"/>
    </row>
    <row r="48" spans="2:17" x14ac:dyDescent="0.2">
      <c r="B48" s="168"/>
      <c r="C48" s="169"/>
      <c r="D48" s="265"/>
      <c r="E48" s="265"/>
      <c r="F48" s="265"/>
      <c r="G48" s="169"/>
      <c r="I48"/>
      <c r="J48"/>
      <c r="K48" s="169"/>
      <c r="L48" s="170"/>
      <c r="M48" s="170"/>
      <c r="N48" s="170"/>
      <c r="O48" s="170"/>
      <c r="P48" s="170"/>
      <c r="Q48" s="333"/>
    </row>
    <row r="49" spans="2:17" x14ac:dyDescent="0.2">
      <c r="B49" s="168"/>
      <c r="C49" s="169"/>
      <c r="D49" s="265"/>
      <c r="E49" s="265"/>
      <c r="F49" s="265"/>
      <c r="G49" s="169"/>
      <c r="I49"/>
      <c r="J49"/>
      <c r="K49" s="169"/>
      <c r="L49" s="170"/>
      <c r="M49" s="170"/>
      <c r="N49" s="170"/>
      <c r="O49" s="170"/>
      <c r="P49" s="170"/>
      <c r="Q49" s="333"/>
    </row>
    <row r="50" spans="2:17" x14ac:dyDescent="0.2">
      <c r="B50" s="168"/>
      <c r="C50" s="169"/>
      <c r="D50" s="265"/>
      <c r="E50" s="265"/>
      <c r="F50" s="265"/>
      <c r="G50" s="169"/>
      <c r="I50"/>
      <c r="J50"/>
      <c r="K50" s="169"/>
      <c r="L50" s="170"/>
      <c r="M50" s="170"/>
      <c r="N50" s="170"/>
      <c r="O50" s="170"/>
      <c r="P50" s="170"/>
      <c r="Q50" s="333"/>
    </row>
    <row r="51" spans="2:17" x14ac:dyDescent="0.2">
      <c r="B51" s="168"/>
      <c r="C51" s="169"/>
      <c r="D51" s="265"/>
      <c r="E51" s="265"/>
      <c r="F51" s="265"/>
      <c r="G51" s="169"/>
      <c r="I51"/>
      <c r="J51"/>
      <c r="K51" s="169"/>
      <c r="L51" s="170"/>
      <c r="M51" s="170"/>
      <c r="N51" s="170"/>
      <c r="O51" s="170"/>
      <c r="P51" s="170"/>
      <c r="Q51" s="333"/>
    </row>
    <row r="52" spans="2:17" x14ac:dyDescent="0.2">
      <c r="B52" s="168"/>
      <c r="C52" s="169"/>
      <c r="D52" s="265"/>
      <c r="E52" s="265"/>
      <c r="F52" s="265"/>
      <c r="G52" s="169"/>
      <c r="I52"/>
      <c r="J52"/>
      <c r="K52" s="169"/>
      <c r="L52" s="170"/>
      <c r="M52" s="170"/>
      <c r="N52" s="170"/>
      <c r="O52" s="170"/>
      <c r="P52" s="170"/>
      <c r="Q52" s="333"/>
    </row>
    <row r="53" spans="2:17" x14ac:dyDescent="0.2">
      <c r="B53" s="168"/>
      <c r="C53" s="169"/>
      <c r="D53" s="265"/>
      <c r="E53" s="265"/>
      <c r="F53" s="265"/>
      <c r="G53" s="169"/>
      <c r="I53"/>
      <c r="J53"/>
      <c r="K53" s="169"/>
      <c r="L53" s="170"/>
      <c r="M53" s="170"/>
      <c r="N53" s="170"/>
      <c r="O53" s="170"/>
      <c r="P53" s="170"/>
      <c r="Q53" s="333"/>
    </row>
    <row r="54" spans="2:17" x14ac:dyDescent="0.2">
      <c r="B54" s="168"/>
      <c r="C54" s="169"/>
      <c r="D54" s="265"/>
      <c r="E54" s="265"/>
      <c r="F54" s="265"/>
      <c r="G54" s="169"/>
      <c r="I54"/>
      <c r="J54"/>
      <c r="K54" s="169"/>
      <c r="L54" s="170"/>
      <c r="M54" s="170"/>
      <c r="N54" s="170"/>
      <c r="O54" s="170"/>
      <c r="P54" s="170"/>
      <c r="Q54" s="333"/>
    </row>
    <row r="55" spans="2:17" x14ac:dyDescent="0.2">
      <c r="B55" s="168"/>
      <c r="C55" s="169"/>
      <c r="D55" s="265"/>
      <c r="E55" s="265"/>
      <c r="F55" s="265"/>
      <c r="G55" s="169"/>
      <c r="I55"/>
      <c r="J55"/>
      <c r="K55" s="169"/>
      <c r="L55" s="170"/>
      <c r="M55" s="170"/>
      <c r="N55" s="170"/>
      <c r="O55" s="170"/>
      <c r="P55" s="170"/>
      <c r="Q55" s="333"/>
    </row>
    <row r="56" spans="2:17" x14ac:dyDescent="0.2">
      <c r="B56" s="168"/>
      <c r="C56" s="169"/>
      <c r="D56" s="265"/>
      <c r="E56" s="265"/>
      <c r="F56" s="265"/>
      <c r="G56" s="169"/>
      <c r="I56"/>
      <c r="J56"/>
      <c r="K56" s="169"/>
      <c r="L56" s="170"/>
      <c r="M56" s="170"/>
      <c r="N56" s="170"/>
      <c r="O56" s="170"/>
      <c r="P56" s="170"/>
      <c r="Q56" s="333"/>
    </row>
    <row r="57" spans="2:17" x14ac:dyDescent="0.2">
      <c r="B57" s="168"/>
      <c r="C57" s="169"/>
      <c r="D57" s="265"/>
      <c r="E57" s="265"/>
      <c r="F57" s="265"/>
      <c r="G57" s="169"/>
      <c r="I57"/>
      <c r="J57"/>
      <c r="K57" s="169"/>
      <c r="L57" s="170"/>
      <c r="M57" s="170"/>
      <c r="N57" s="170"/>
      <c r="O57" s="170"/>
      <c r="P57" s="170"/>
      <c r="Q57" s="333"/>
    </row>
    <row r="58" spans="2:17" x14ac:dyDescent="0.2">
      <c r="B58" s="168"/>
      <c r="C58" s="169"/>
      <c r="D58" s="265"/>
      <c r="E58" s="265"/>
      <c r="F58" s="265"/>
      <c r="G58" s="169"/>
      <c r="I58"/>
      <c r="J58"/>
      <c r="K58" s="169"/>
      <c r="L58" s="170"/>
      <c r="M58" s="170"/>
      <c r="N58" s="170"/>
      <c r="O58" s="170"/>
      <c r="P58" s="170"/>
      <c r="Q58" s="333"/>
    </row>
    <row r="59" spans="2:17" x14ac:dyDescent="0.2">
      <c r="B59" s="168"/>
      <c r="C59" s="169"/>
      <c r="D59" s="265"/>
      <c r="E59" s="265"/>
      <c r="F59" s="265"/>
      <c r="G59" s="169"/>
      <c r="I59"/>
      <c r="J59"/>
      <c r="K59" s="169"/>
      <c r="L59" s="170"/>
      <c r="M59" s="170"/>
      <c r="N59" s="170"/>
      <c r="O59" s="170"/>
      <c r="P59" s="170"/>
      <c r="Q59" s="333"/>
    </row>
    <row r="60" spans="2:17" x14ac:dyDescent="0.2">
      <c r="B60" s="168"/>
      <c r="C60" s="169"/>
      <c r="D60" s="265"/>
      <c r="E60" s="265"/>
      <c r="F60" s="265"/>
      <c r="G60" s="169"/>
      <c r="I60"/>
      <c r="J60"/>
      <c r="K60" s="169"/>
      <c r="L60" s="170"/>
      <c r="M60" s="170"/>
      <c r="N60" s="170"/>
      <c r="O60" s="170"/>
      <c r="P60" s="170"/>
      <c r="Q60" s="333"/>
    </row>
    <row r="61" spans="2:17" x14ac:dyDescent="0.2">
      <c r="B61" s="168"/>
      <c r="C61" s="169"/>
      <c r="D61" s="265"/>
      <c r="E61" s="265"/>
      <c r="F61" s="265"/>
      <c r="G61" s="169"/>
      <c r="I61"/>
      <c r="J61"/>
      <c r="K61" s="169"/>
      <c r="L61" s="170"/>
      <c r="M61" s="170"/>
      <c r="N61" s="170"/>
      <c r="O61" s="170"/>
      <c r="P61" s="170"/>
      <c r="Q61" s="333"/>
    </row>
    <row r="62" spans="2:17" x14ac:dyDescent="0.2">
      <c r="B62" s="168"/>
      <c r="C62" s="169"/>
      <c r="D62" s="265"/>
      <c r="E62" s="265"/>
      <c r="F62" s="265"/>
      <c r="G62" s="169"/>
      <c r="I62"/>
      <c r="J62"/>
      <c r="K62" s="169"/>
      <c r="L62" s="170"/>
      <c r="M62" s="170"/>
      <c r="N62" s="170"/>
      <c r="O62" s="170"/>
      <c r="P62" s="170"/>
      <c r="Q62" s="333"/>
    </row>
    <row r="63" spans="2:17" x14ac:dyDescent="0.2">
      <c r="B63" s="168"/>
      <c r="C63" s="169"/>
      <c r="D63" s="265"/>
      <c r="E63" s="265"/>
      <c r="F63" s="265"/>
      <c r="G63" s="169"/>
      <c r="I63"/>
      <c r="J63"/>
      <c r="K63" s="169"/>
      <c r="L63" s="170"/>
      <c r="M63" s="170"/>
      <c r="N63" s="170"/>
      <c r="O63" s="170"/>
      <c r="P63" s="170"/>
      <c r="Q63" s="333"/>
    </row>
    <row r="64" spans="2:17" x14ac:dyDescent="0.2">
      <c r="B64" s="168"/>
      <c r="C64" s="169"/>
      <c r="D64" s="265"/>
      <c r="E64" s="265"/>
      <c r="F64" s="265"/>
      <c r="G64" s="169"/>
      <c r="I64"/>
      <c r="J64"/>
      <c r="K64" s="169"/>
      <c r="L64" s="170"/>
      <c r="M64" s="170"/>
      <c r="N64" s="170"/>
      <c r="O64" s="170"/>
      <c r="P64" s="170"/>
      <c r="Q64" s="333"/>
    </row>
    <row r="65" spans="2:17" x14ac:dyDescent="0.2">
      <c r="B65" s="168"/>
      <c r="C65" s="169"/>
      <c r="D65" s="265"/>
      <c r="E65" s="265"/>
      <c r="F65" s="265"/>
      <c r="G65" s="169"/>
      <c r="I65"/>
      <c r="J65"/>
      <c r="K65" s="169"/>
      <c r="L65" s="170"/>
      <c r="M65" s="170"/>
      <c r="N65" s="170"/>
      <c r="O65" s="170"/>
      <c r="P65" s="170"/>
      <c r="Q65" s="333"/>
    </row>
    <row r="66" spans="2:17" x14ac:dyDescent="0.2">
      <c r="B66" s="168"/>
      <c r="C66" s="169"/>
      <c r="D66" s="265"/>
      <c r="E66" s="265"/>
      <c r="F66" s="265"/>
      <c r="G66" s="169"/>
      <c r="I66"/>
      <c r="J66"/>
      <c r="K66" s="169"/>
      <c r="L66" s="170"/>
      <c r="M66" s="170"/>
      <c r="N66" s="170"/>
      <c r="O66" s="170"/>
      <c r="P66" s="170"/>
      <c r="Q66" s="333"/>
    </row>
    <row r="67" spans="2:17" x14ac:dyDescent="0.2">
      <c r="B67" s="168"/>
      <c r="C67" s="169"/>
      <c r="D67" s="265"/>
      <c r="E67" s="265"/>
      <c r="F67" s="265"/>
      <c r="G67" s="169"/>
      <c r="I67"/>
      <c r="J67"/>
      <c r="K67" s="169"/>
      <c r="L67" s="170"/>
      <c r="M67" s="170"/>
      <c r="N67" s="170"/>
      <c r="O67" s="170"/>
      <c r="P67" s="170"/>
      <c r="Q67" s="333"/>
    </row>
    <row r="68" spans="2:17" x14ac:dyDescent="0.2">
      <c r="B68" s="168"/>
      <c r="C68" s="169"/>
      <c r="D68" s="265"/>
      <c r="E68" s="265"/>
      <c r="F68" s="265"/>
      <c r="G68" s="169"/>
      <c r="I68"/>
      <c r="J68"/>
      <c r="K68" s="169"/>
      <c r="L68" s="170"/>
      <c r="M68" s="170"/>
      <c r="N68" s="170"/>
      <c r="O68" s="170"/>
      <c r="P68" s="170"/>
      <c r="Q68" s="333"/>
    </row>
    <row r="69" spans="2:17" x14ac:dyDescent="0.2">
      <c r="B69" s="168"/>
      <c r="C69" s="169"/>
      <c r="D69" s="265"/>
      <c r="E69" s="265"/>
      <c r="F69" s="265"/>
      <c r="G69" s="169"/>
      <c r="I69"/>
      <c r="J69"/>
      <c r="K69" s="169"/>
      <c r="L69" s="170"/>
      <c r="M69" s="170"/>
      <c r="N69" s="170"/>
      <c r="O69" s="170"/>
      <c r="P69" s="170"/>
      <c r="Q69" s="333"/>
    </row>
    <row r="70" spans="2:17" x14ac:dyDescent="0.2">
      <c r="B70" s="168"/>
      <c r="C70" s="169"/>
      <c r="D70" s="265"/>
      <c r="E70" s="265"/>
      <c r="F70" s="265"/>
      <c r="G70" s="169"/>
      <c r="I70"/>
      <c r="J70"/>
      <c r="K70" s="169"/>
      <c r="L70" s="170"/>
      <c r="M70" s="170"/>
      <c r="N70" s="170"/>
      <c r="O70" s="170"/>
      <c r="P70" s="170"/>
      <c r="Q70" s="333"/>
    </row>
    <row r="71" spans="2:17" x14ac:dyDescent="0.2">
      <c r="B71" s="168"/>
      <c r="C71" s="169"/>
      <c r="D71" s="265"/>
      <c r="E71" s="265"/>
      <c r="F71" s="265"/>
      <c r="G71" s="169"/>
      <c r="I71"/>
      <c r="J71"/>
      <c r="K71" s="169"/>
      <c r="L71" s="170"/>
      <c r="M71" s="170"/>
      <c r="N71" s="170"/>
      <c r="O71" s="170"/>
      <c r="P71" s="170"/>
      <c r="Q71" s="333"/>
    </row>
    <row r="72" spans="2:17" x14ac:dyDescent="0.2">
      <c r="B72" s="168"/>
      <c r="C72" s="169"/>
      <c r="D72" s="265"/>
      <c r="E72" s="265"/>
      <c r="F72" s="265"/>
      <c r="G72" s="169"/>
      <c r="I72"/>
      <c r="J72"/>
      <c r="K72" s="169"/>
      <c r="L72" s="170"/>
      <c r="M72" s="170"/>
      <c r="N72" s="170"/>
      <c r="O72" s="170"/>
      <c r="P72" s="170"/>
      <c r="Q72" s="333"/>
    </row>
    <row r="73" spans="2:17" x14ac:dyDescent="0.2">
      <c r="B73" s="168"/>
      <c r="C73" s="169"/>
      <c r="D73" s="265"/>
      <c r="E73" s="265"/>
      <c r="F73" s="265"/>
      <c r="G73" s="169"/>
      <c r="I73"/>
      <c r="J73"/>
      <c r="K73" s="169"/>
      <c r="L73" s="170"/>
      <c r="M73" s="170"/>
      <c r="N73" s="170"/>
      <c r="O73" s="170"/>
      <c r="P73" s="170"/>
      <c r="Q73" s="333"/>
    </row>
    <row r="74" spans="2:17" x14ac:dyDescent="0.2">
      <c r="B74" s="168"/>
      <c r="C74" s="169"/>
      <c r="D74" s="265"/>
      <c r="E74" s="265"/>
      <c r="F74" s="265"/>
      <c r="G74" s="169"/>
      <c r="I74"/>
      <c r="J74"/>
      <c r="K74" s="169"/>
      <c r="L74" s="170"/>
      <c r="M74" s="170"/>
      <c r="N74" s="170"/>
      <c r="O74" s="170"/>
      <c r="P74" s="170"/>
      <c r="Q74" s="333"/>
    </row>
    <row r="75" spans="2:17" x14ac:dyDescent="0.2">
      <c r="B75" s="168"/>
      <c r="C75" s="169"/>
      <c r="D75" s="265"/>
      <c r="E75" s="265"/>
      <c r="F75" s="265"/>
      <c r="G75" s="169"/>
      <c r="I75"/>
      <c r="J75"/>
      <c r="K75" s="169"/>
      <c r="L75" s="170"/>
      <c r="M75" s="170"/>
      <c r="N75" s="170"/>
      <c r="O75" s="170"/>
      <c r="P75" s="170"/>
      <c r="Q75" s="333"/>
    </row>
    <row r="76" spans="2:17" x14ac:dyDescent="0.2">
      <c r="B76" s="168"/>
      <c r="C76" s="169"/>
      <c r="D76" s="265"/>
      <c r="E76" s="265"/>
      <c r="F76" s="265"/>
      <c r="G76" s="169"/>
      <c r="I76"/>
      <c r="J76"/>
      <c r="K76" s="169"/>
      <c r="L76" s="170"/>
      <c r="M76" s="170"/>
      <c r="N76" s="170"/>
      <c r="O76" s="170"/>
      <c r="P76" s="170"/>
      <c r="Q76" s="333"/>
    </row>
    <row r="77" spans="2:17" x14ac:dyDescent="0.2">
      <c r="B77" s="168"/>
      <c r="C77" s="169"/>
      <c r="D77" s="265"/>
      <c r="E77" s="265"/>
      <c r="F77" s="265"/>
      <c r="G77" s="169"/>
      <c r="I77"/>
      <c r="J77"/>
      <c r="K77" s="169"/>
      <c r="L77" s="170"/>
      <c r="M77" s="170"/>
      <c r="N77" s="170"/>
      <c r="O77" s="170"/>
      <c r="P77" s="170"/>
      <c r="Q77" s="333"/>
    </row>
    <row r="78" spans="2:17" x14ac:dyDescent="0.2">
      <c r="B78" s="168"/>
      <c r="C78" s="169"/>
      <c r="D78" s="265"/>
      <c r="E78" s="265"/>
      <c r="F78" s="265"/>
      <c r="G78" s="169"/>
      <c r="I78"/>
      <c r="J78"/>
      <c r="K78" s="169"/>
      <c r="L78" s="170"/>
      <c r="M78" s="170"/>
      <c r="N78" s="170"/>
      <c r="O78" s="170"/>
      <c r="P78" s="170"/>
      <c r="Q78" s="333"/>
    </row>
    <row r="79" spans="2:17" x14ac:dyDescent="0.2">
      <c r="B79" s="168"/>
      <c r="C79" s="169"/>
      <c r="D79" s="265"/>
      <c r="E79" s="265"/>
      <c r="F79" s="265"/>
      <c r="G79" s="169"/>
      <c r="I79"/>
      <c r="J79"/>
      <c r="K79" s="169"/>
      <c r="L79" s="170"/>
      <c r="M79" s="170"/>
      <c r="N79" s="170"/>
      <c r="O79" s="170"/>
      <c r="P79" s="170"/>
      <c r="Q79" s="333"/>
    </row>
    <row r="80" spans="2:17" x14ac:dyDescent="0.2">
      <c r="B80" s="168"/>
      <c r="C80" s="169"/>
      <c r="D80" s="265"/>
      <c r="E80" s="265"/>
      <c r="F80" s="265"/>
      <c r="G80" s="169"/>
      <c r="I80"/>
      <c r="J80"/>
      <c r="K80" s="169"/>
      <c r="L80" s="170"/>
      <c r="M80" s="170"/>
      <c r="N80" s="170"/>
      <c r="O80" s="170"/>
      <c r="P80" s="170"/>
      <c r="Q80" s="333"/>
    </row>
    <row r="81" spans="2:17" x14ac:dyDescent="0.2">
      <c r="B81" s="168"/>
      <c r="C81" s="169"/>
      <c r="D81" s="265"/>
      <c r="E81" s="265"/>
      <c r="F81" s="265"/>
      <c r="G81" s="169"/>
      <c r="I81"/>
      <c r="J81"/>
      <c r="K81" s="169"/>
      <c r="L81" s="170"/>
      <c r="M81" s="170"/>
      <c r="N81" s="170"/>
      <c r="O81" s="170"/>
      <c r="P81" s="170"/>
      <c r="Q81" s="333"/>
    </row>
    <row r="82" spans="2:17" x14ac:dyDescent="0.2">
      <c r="B82" s="168"/>
      <c r="C82" s="169"/>
      <c r="D82" s="265"/>
      <c r="E82" s="265"/>
      <c r="F82" s="265"/>
      <c r="G82" s="169"/>
      <c r="I82"/>
      <c r="J82"/>
      <c r="K82" s="169"/>
      <c r="L82" s="170"/>
      <c r="M82" s="170"/>
      <c r="N82" s="170"/>
      <c r="O82" s="170"/>
      <c r="P82" s="170"/>
      <c r="Q82" s="333"/>
    </row>
    <row r="83" spans="2:17" x14ac:dyDescent="0.2">
      <c r="B83" s="168"/>
      <c r="C83" s="169"/>
      <c r="D83" s="265"/>
      <c r="E83" s="265"/>
      <c r="F83" s="265"/>
      <c r="G83" s="169"/>
      <c r="I83"/>
      <c r="J83"/>
      <c r="K83" s="169"/>
      <c r="L83" s="170"/>
      <c r="M83" s="170"/>
      <c r="N83" s="170"/>
      <c r="O83" s="170"/>
      <c r="P83" s="170"/>
      <c r="Q83" s="333"/>
    </row>
    <row r="84" spans="2:17" x14ac:dyDescent="0.2">
      <c r="B84" s="168"/>
      <c r="C84" s="169"/>
      <c r="D84" s="265"/>
      <c r="E84" s="265"/>
      <c r="F84" s="265"/>
      <c r="G84" s="169"/>
      <c r="I84"/>
      <c r="J84"/>
      <c r="K84" s="169"/>
      <c r="L84" s="170"/>
      <c r="M84" s="170"/>
      <c r="N84" s="170"/>
      <c r="O84" s="170"/>
      <c r="P84" s="170"/>
      <c r="Q84" s="333"/>
    </row>
    <row r="85" spans="2:17" x14ac:dyDescent="0.2">
      <c r="B85" s="168"/>
      <c r="C85" s="169"/>
      <c r="D85" s="265"/>
      <c r="E85" s="265"/>
      <c r="F85" s="265"/>
      <c r="G85" s="169"/>
      <c r="I85"/>
      <c r="J85"/>
      <c r="K85" s="169"/>
      <c r="L85" s="170"/>
      <c r="M85" s="170"/>
      <c r="N85" s="170"/>
      <c r="O85" s="170"/>
      <c r="P85" s="170"/>
      <c r="Q85" s="333"/>
    </row>
    <row r="86" spans="2:17" x14ac:dyDescent="0.2">
      <c r="B86" s="168"/>
      <c r="C86" s="169"/>
      <c r="D86" s="265"/>
      <c r="E86" s="265"/>
      <c r="F86" s="265"/>
      <c r="G86" s="169"/>
      <c r="I86"/>
      <c r="J86"/>
      <c r="K86" s="169"/>
      <c r="L86" s="170"/>
      <c r="M86" s="170"/>
      <c r="N86" s="170"/>
      <c r="O86" s="170"/>
      <c r="P86" s="170"/>
      <c r="Q86" s="333"/>
    </row>
    <row r="87" spans="2:17" x14ac:dyDescent="0.2">
      <c r="B87" s="168"/>
      <c r="C87" s="169"/>
      <c r="D87" s="265"/>
      <c r="E87" s="265"/>
      <c r="F87" s="265"/>
      <c r="G87" s="169"/>
      <c r="I87"/>
      <c r="J87"/>
      <c r="K87" s="169"/>
      <c r="L87" s="170"/>
      <c r="M87" s="170"/>
      <c r="N87" s="170"/>
      <c r="O87" s="170"/>
      <c r="P87" s="170"/>
      <c r="Q87" s="333"/>
    </row>
    <row r="88" spans="2:17" x14ac:dyDescent="0.2">
      <c r="B88" s="168"/>
      <c r="C88" s="169"/>
      <c r="D88" s="265"/>
      <c r="E88" s="265"/>
      <c r="F88" s="265"/>
      <c r="G88" s="169"/>
      <c r="I88"/>
      <c r="J88"/>
      <c r="K88" s="169"/>
      <c r="L88" s="170"/>
      <c r="M88" s="170"/>
      <c r="N88" s="170"/>
      <c r="O88" s="170"/>
      <c r="P88" s="170"/>
      <c r="Q88" s="333"/>
    </row>
    <row r="89" spans="2:17" x14ac:dyDescent="0.2">
      <c r="B89" s="168"/>
      <c r="C89" s="169"/>
      <c r="D89" s="265"/>
      <c r="E89" s="265"/>
      <c r="F89" s="265"/>
      <c r="G89" s="169"/>
      <c r="I89"/>
      <c r="J89"/>
      <c r="K89" s="169"/>
      <c r="L89" s="170"/>
      <c r="M89" s="170"/>
      <c r="N89" s="170"/>
      <c r="O89" s="170"/>
      <c r="P89" s="170"/>
      <c r="Q89" s="333"/>
    </row>
    <row r="90" spans="2:17" x14ac:dyDescent="0.2">
      <c r="B90" s="168"/>
      <c r="C90" s="169"/>
      <c r="D90" s="265"/>
      <c r="E90" s="265"/>
      <c r="F90" s="265"/>
      <c r="G90" s="169"/>
      <c r="I90"/>
      <c r="J90"/>
      <c r="K90" s="169"/>
      <c r="L90" s="170"/>
      <c r="M90" s="170"/>
      <c r="N90" s="170"/>
      <c r="O90" s="170"/>
      <c r="P90" s="170"/>
      <c r="Q90" s="333"/>
    </row>
    <row r="91" spans="2:17" x14ac:dyDescent="0.2">
      <c r="B91" s="168"/>
      <c r="C91" s="169"/>
      <c r="D91" s="265"/>
      <c r="E91" s="265"/>
      <c r="F91" s="265"/>
      <c r="G91" s="169"/>
      <c r="I91"/>
      <c r="J91"/>
      <c r="K91" s="169"/>
      <c r="L91" s="170"/>
      <c r="M91" s="170"/>
      <c r="N91" s="170"/>
      <c r="O91" s="170"/>
      <c r="P91" s="170"/>
      <c r="Q91" s="333"/>
    </row>
    <row r="92" spans="2:17" x14ac:dyDescent="0.2">
      <c r="B92" s="168"/>
      <c r="C92" s="169"/>
      <c r="D92" s="265"/>
      <c r="E92" s="265"/>
      <c r="F92" s="265"/>
      <c r="G92" s="169"/>
      <c r="I92"/>
      <c r="J92"/>
      <c r="K92" s="169"/>
      <c r="L92" s="170"/>
      <c r="M92" s="170"/>
      <c r="N92" s="170"/>
      <c r="O92" s="170"/>
      <c r="P92" s="170"/>
      <c r="Q92" s="333"/>
    </row>
    <row r="93" spans="2:17" x14ac:dyDescent="0.2">
      <c r="B93" s="168"/>
      <c r="C93" s="169"/>
      <c r="D93" s="265"/>
      <c r="E93" s="265"/>
      <c r="F93" s="265"/>
      <c r="G93" s="169"/>
      <c r="I93"/>
      <c r="J93"/>
      <c r="K93" s="169"/>
      <c r="L93" s="170"/>
      <c r="M93" s="170"/>
      <c r="N93" s="170"/>
      <c r="O93" s="170"/>
      <c r="P93" s="170"/>
      <c r="Q93" s="333"/>
    </row>
    <row r="94" spans="2:17" x14ac:dyDescent="0.2">
      <c r="B94" s="168"/>
      <c r="C94" s="169"/>
      <c r="D94" s="265"/>
      <c r="E94" s="265"/>
      <c r="F94" s="265"/>
      <c r="G94" s="169"/>
      <c r="I94"/>
      <c r="J94"/>
      <c r="K94" s="169"/>
      <c r="L94" s="170"/>
      <c r="M94" s="170"/>
      <c r="N94" s="170"/>
      <c r="O94" s="170"/>
      <c r="P94" s="170"/>
      <c r="Q94" s="333"/>
    </row>
    <row r="95" spans="2:17" x14ac:dyDescent="0.2">
      <c r="B95" s="168"/>
      <c r="C95" s="169"/>
      <c r="D95" s="265"/>
      <c r="E95" s="265"/>
      <c r="F95" s="265"/>
      <c r="G95" s="169"/>
      <c r="I95"/>
      <c r="J95"/>
      <c r="K95" s="169"/>
      <c r="L95" s="170"/>
      <c r="M95" s="170"/>
      <c r="N95" s="170"/>
      <c r="O95" s="170"/>
      <c r="P95" s="170"/>
      <c r="Q95" s="333"/>
    </row>
    <row r="96" spans="2:17" x14ac:dyDescent="0.2">
      <c r="B96" s="168"/>
      <c r="C96" s="169"/>
      <c r="D96" s="265"/>
      <c r="E96" s="265"/>
      <c r="F96" s="265"/>
      <c r="G96" s="169"/>
      <c r="I96"/>
      <c r="J96"/>
      <c r="K96" s="169"/>
      <c r="L96" s="170"/>
      <c r="M96" s="170"/>
      <c r="N96" s="170"/>
      <c r="O96" s="170"/>
      <c r="P96" s="170"/>
      <c r="Q96" s="333"/>
    </row>
    <row r="97" spans="2:17" x14ac:dyDescent="0.2">
      <c r="B97" s="168"/>
      <c r="C97" s="169"/>
      <c r="D97" s="265"/>
      <c r="E97" s="265"/>
      <c r="F97" s="265"/>
      <c r="G97" s="169"/>
      <c r="I97"/>
      <c r="J97"/>
      <c r="K97" s="169"/>
      <c r="L97" s="170"/>
      <c r="M97" s="170"/>
      <c r="N97" s="170"/>
      <c r="O97" s="170"/>
      <c r="P97" s="170"/>
      <c r="Q97" s="333"/>
    </row>
    <row r="98" spans="2:17" x14ac:dyDescent="0.2">
      <c r="B98" s="168"/>
      <c r="C98" s="169"/>
      <c r="D98" s="265"/>
      <c r="E98" s="265"/>
      <c r="F98" s="265"/>
      <c r="G98" s="169"/>
      <c r="I98"/>
      <c r="J98"/>
      <c r="K98" s="169"/>
      <c r="L98" s="170"/>
      <c r="M98" s="170"/>
      <c r="N98" s="170"/>
      <c r="O98" s="170"/>
      <c r="P98" s="170"/>
      <c r="Q98" s="333"/>
    </row>
    <row r="99" spans="2:17" x14ac:dyDescent="0.2">
      <c r="B99" s="168"/>
      <c r="C99" s="169"/>
      <c r="D99" s="265"/>
      <c r="E99" s="265"/>
      <c r="F99" s="265"/>
      <c r="G99" s="169"/>
      <c r="I99"/>
      <c r="J99"/>
      <c r="K99" s="169"/>
      <c r="L99" s="170"/>
      <c r="M99" s="170"/>
      <c r="N99" s="170"/>
      <c r="O99" s="170"/>
      <c r="P99" s="170"/>
      <c r="Q99" s="333"/>
    </row>
    <row r="100" spans="2:17" x14ac:dyDescent="0.2">
      <c r="B100" s="168"/>
      <c r="C100" s="169"/>
      <c r="D100" s="265"/>
      <c r="E100" s="265"/>
      <c r="F100" s="265"/>
      <c r="G100" s="169"/>
      <c r="I100"/>
      <c r="J100"/>
      <c r="K100" s="169"/>
      <c r="L100" s="170"/>
      <c r="M100" s="170"/>
      <c r="N100" s="170"/>
      <c r="O100" s="170"/>
      <c r="P100" s="170"/>
      <c r="Q100" s="333"/>
    </row>
    <row r="101" spans="2:17" x14ac:dyDescent="0.2">
      <c r="B101" s="168"/>
      <c r="C101" s="169"/>
      <c r="D101" s="265"/>
      <c r="E101" s="265"/>
      <c r="F101" s="265"/>
      <c r="G101" s="169"/>
      <c r="I101"/>
      <c r="J101"/>
      <c r="K101" s="169"/>
      <c r="L101" s="170"/>
      <c r="M101" s="170"/>
      <c r="N101" s="170"/>
      <c r="O101" s="170"/>
      <c r="P101" s="170"/>
      <c r="Q101" s="333"/>
    </row>
    <row r="102" spans="2:17" x14ac:dyDescent="0.2">
      <c r="B102" s="168"/>
      <c r="C102" s="169"/>
      <c r="D102" s="265"/>
      <c r="E102" s="265"/>
      <c r="F102" s="265"/>
      <c r="G102" s="169"/>
      <c r="I102"/>
      <c r="J102"/>
      <c r="K102" s="169"/>
      <c r="L102" s="170"/>
      <c r="M102" s="170"/>
      <c r="N102" s="170"/>
      <c r="O102" s="170"/>
      <c r="P102" s="170"/>
      <c r="Q102" s="333"/>
    </row>
    <row r="103" spans="2:17" x14ac:dyDescent="0.2">
      <c r="B103" s="168"/>
      <c r="C103" s="169"/>
      <c r="D103" s="265"/>
      <c r="E103" s="265"/>
      <c r="F103" s="265"/>
      <c r="G103" s="169"/>
      <c r="I103"/>
      <c r="J103"/>
      <c r="K103" s="169"/>
      <c r="L103" s="170"/>
      <c r="M103" s="170"/>
      <c r="N103" s="170"/>
      <c r="O103" s="170"/>
      <c r="P103" s="170"/>
      <c r="Q103" s="333"/>
    </row>
    <row r="104" spans="2:17" x14ac:dyDescent="0.2">
      <c r="B104" s="168"/>
      <c r="C104" s="169"/>
      <c r="D104" s="265"/>
      <c r="E104" s="265"/>
      <c r="F104" s="265"/>
      <c r="G104" s="169"/>
      <c r="I104"/>
      <c r="J104"/>
      <c r="K104" s="169"/>
      <c r="L104" s="170"/>
      <c r="M104" s="170"/>
      <c r="N104" s="170"/>
      <c r="O104" s="170"/>
      <c r="P104" s="170"/>
      <c r="Q104" s="333"/>
    </row>
    <row r="105" spans="2:17" x14ac:dyDescent="0.2">
      <c r="B105" s="168"/>
      <c r="C105" s="169"/>
      <c r="D105" s="265"/>
      <c r="E105" s="265"/>
      <c r="F105" s="265"/>
      <c r="G105" s="169"/>
      <c r="I105"/>
      <c r="J105"/>
      <c r="K105" s="169"/>
      <c r="L105" s="170"/>
      <c r="M105" s="170"/>
      <c r="N105" s="170"/>
      <c r="O105" s="170"/>
      <c r="P105" s="170"/>
      <c r="Q105" s="333"/>
    </row>
    <row r="106" spans="2:17" x14ac:dyDescent="0.2">
      <c r="B106" s="168"/>
      <c r="C106" s="169"/>
      <c r="D106" s="265"/>
      <c r="E106" s="265"/>
      <c r="F106" s="265"/>
      <c r="G106" s="169"/>
      <c r="I106"/>
      <c r="J106"/>
      <c r="K106" s="169"/>
      <c r="L106" s="170"/>
      <c r="M106" s="170"/>
      <c r="N106" s="170"/>
      <c r="O106" s="170"/>
      <c r="P106" s="170"/>
      <c r="Q106" s="333"/>
    </row>
    <row r="107" spans="2:17" x14ac:dyDescent="0.2">
      <c r="B107" s="168"/>
      <c r="C107" s="169"/>
      <c r="D107" s="265"/>
      <c r="E107" s="265"/>
      <c r="F107" s="265"/>
      <c r="G107" s="169"/>
      <c r="I107"/>
      <c r="J107"/>
      <c r="K107" s="169"/>
      <c r="L107" s="170"/>
      <c r="M107" s="170"/>
      <c r="N107" s="170"/>
      <c r="O107" s="170"/>
      <c r="P107" s="170"/>
      <c r="Q107" s="333"/>
    </row>
    <row r="108" spans="2:17" x14ac:dyDescent="0.2">
      <c r="B108" s="168"/>
      <c r="C108" s="169"/>
      <c r="D108" s="265"/>
      <c r="E108" s="265"/>
      <c r="F108" s="265"/>
      <c r="G108" s="169"/>
      <c r="I108"/>
      <c r="J108"/>
      <c r="K108" s="169"/>
      <c r="L108" s="170"/>
      <c r="M108" s="170"/>
      <c r="N108" s="170"/>
      <c r="O108" s="170"/>
      <c r="P108" s="170"/>
      <c r="Q108" s="333"/>
    </row>
    <row r="109" spans="2:17" x14ac:dyDescent="0.2">
      <c r="B109" s="168"/>
      <c r="C109" s="169"/>
      <c r="D109" s="265"/>
      <c r="E109" s="265"/>
      <c r="F109" s="265"/>
      <c r="G109" s="169"/>
      <c r="I109"/>
      <c r="J109"/>
      <c r="K109" s="169"/>
      <c r="L109" s="170"/>
      <c r="M109" s="170"/>
      <c r="N109" s="170"/>
      <c r="O109" s="170"/>
      <c r="P109" s="170"/>
      <c r="Q109" s="333"/>
    </row>
    <row r="110" spans="2:17" x14ac:dyDescent="0.2">
      <c r="B110" s="168"/>
      <c r="C110" s="169"/>
      <c r="D110" s="265"/>
      <c r="E110" s="265"/>
      <c r="F110" s="265"/>
      <c r="G110" s="169"/>
      <c r="I110"/>
      <c r="J110"/>
      <c r="K110" s="169"/>
      <c r="L110" s="170"/>
      <c r="M110" s="170"/>
      <c r="N110" s="170"/>
      <c r="O110" s="170"/>
      <c r="P110" s="170"/>
      <c r="Q110" s="333"/>
    </row>
    <row r="111" spans="2:17" x14ac:dyDescent="0.2">
      <c r="B111" s="168"/>
      <c r="C111" s="169"/>
      <c r="D111" s="265"/>
      <c r="E111" s="265"/>
      <c r="F111" s="265"/>
      <c r="G111" s="169"/>
      <c r="I111"/>
      <c r="J111"/>
      <c r="K111" s="169"/>
      <c r="L111" s="170"/>
      <c r="M111" s="170"/>
      <c r="N111" s="170"/>
      <c r="O111" s="170"/>
      <c r="P111" s="170"/>
      <c r="Q111" s="333"/>
    </row>
    <row r="112" spans="2:17" x14ac:dyDescent="0.2">
      <c r="B112" s="168"/>
      <c r="C112" s="169"/>
      <c r="D112" s="265"/>
      <c r="E112" s="265"/>
      <c r="F112" s="265"/>
      <c r="G112" s="169"/>
      <c r="I112"/>
      <c r="J112"/>
      <c r="K112" s="169"/>
      <c r="L112" s="170"/>
      <c r="M112" s="170"/>
      <c r="N112" s="170"/>
      <c r="O112" s="170"/>
      <c r="P112" s="170"/>
      <c r="Q112" s="333"/>
    </row>
    <row r="113" spans="2:17" x14ac:dyDescent="0.2">
      <c r="B113" s="168"/>
      <c r="C113" s="169"/>
      <c r="D113" s="265"/>
      <c r="E113" s="265"/>
      <c r="F113" s="265"/>
      <c r="G113" s="169"/>
      <c r="I113"/>
      <c r="J113"/>
      <c r="K113" s="169"/>
      <c r="L113" s="170"/>
      <c r="M113" s="170"/>
      <c r="N113" s="170"/>
      <c r="O113" s="170"/>
      <c r="P113" s="170"/>
      <c r="Q113" s="333"/>
    </row>
    <row r="114" spans="2:17" x14ac:dyDescent="0.2">
      <c r="B114" s="168"/>
      <c r="C114" s="169"/>
      <c r="D114" s="265"/>
      <c r="E114" s="265"/>
      <c r="F114" s="265"/>
      <c r="G114" s="169"/>
      <c r="I114"/>
      <c r="J114"/>
      <c r="K114" s="169"/>
      <c r="L114" s="170"/>
      <c r="M114" s="170"/>
      <c r="N114" s="170"/>
      <c r="O114" s="170"/>
      <c r="P114" s="170"/>
      <c r="Q114" s="333"/>
    </row>
    <row r="115" spans="2:17" x14ac:dyDescent="0.2">
      <c r="B115" s="168"/>
      <c r="C115" s="169"/>
      <c r="D115" s="265"/>
      <c r="E115" s="265"/>
      <c r="F115" s="265"/>
      <c r="G115" s="169"/>
      <c r="I115"/>
      <c r="J115"/>
      <c r="K115" s="169"/>
      <c r="L115" s="170"/>
      <c r="M115" s="170"/>
      <c r="N115" s="170"/>
      <c r="O115" s="170"/>
      <c r="P115" s="170"/>
      <c r="Q115" s="333"/>
    </row>
    <row r="116" spans="2:17" x14ac:dyDescent="0.2">
      <c r="B116" s="168"/>
      <c r="C116" s="169"/>
      <c r="D116" s="265"/>
      <c r="E116" s="265"/>
      <c r="F116" s="265"/>
      <c r="G116" s="169"/>
      <c r="I116"/>
      <c r="J116"/>
      <c r="K116" s="169"/>
      <c r="L116" s="170"/>
      <c r="M116" s="170"/>
      <c r="N116" s="170"/>
      <c r="O116" s="170"/>
      <c r="P116" s="170"/>
      <c r="Q116" s="333"/>
    </row>
    <row r="117" spans="2:17" x14ac:dyDescent="0.2">
      <c r="B117" s="168"/>
      <c r="C117" s="169"/>
      <c r="D117" s="265"/>
      <c r="E117" s="265"/>
      <c r="F117" s="265"/>
      <c r="G117" s="169"/>
      <c r="I117"/>
      <c r="J117"/>
      <c r="K117" s="169"/>
      <c r="L117" s="170"/>
      <c r="M117" s="170"/>
      <c r="N117" s="170"/>
      <c r="O117" s="170"/>
      <c r="P117" s="170"/>
      <c r="Q117" s="333"/>
    </row>
    <row r="118" spans="2:17" x14ac:dyDescent="0.2">
      <c r="B118" s="168"/>
      <c r="C118" s="169"/>
      <c r="D118" s="265"/>
      <c r="E118" s="265"/>
      <c r="F118" s="265"/>
      <c r="G118" s="169"/>
      <c r="I118"/>
      <c r="J118"/>
      <c r="K118" s="169"/>
      <c r="L118" s="170"/>
      <c r="M118" s="170"/>
      <c r="N118" s="170"/>
      <c r="O118" s="170"/>
      <c r="P118" s="170"/>
      <c r="Q118" s="333"/>
    </row>
    <row r="119" spans="2:17" x14ac:dyDescent="0.2">
      <c r="B119" s="168"/>
      <c r="C119" s="169"/>
      <c r="D119" s="265"/>
      <c r="E119" s="265"/>
      <c r="F119" s="265"/>
      <c r="G119" s="169"/>
      <c r="I119"/>
      <c r="J119"/>
      <c r="K119" s="169"/>
      <c r="L119" s="170"/>
      <c r="M119" s="170"/>
      <c r="N119" s="170"/>
      <c r="O119" s="170"/>
      <c r="P119" s="170"/>
      <c r="Q119" s="333"/>
    </row>
    <row r="120" spans="2:17" x14ac:dyDescent="0.2">
      <c r="B120" s="168"/>
      <c r="C120" s="169"/>
      <c r="D120" s="265"/>
      <c r="E120" s="265"/>
      <c r="F120" s="265"/>
      <c r="G120" s="169"/>
      <c r="I120"/>
      <c r="J120"/>
      <c r="K120" s="169"/>
      <c r="L120" s="170"/>
      <c r="M120" s="170"/>
      <c r="N120" s="170"/>
      <c r="O120" s="170"/>
      <c r="P120" s="170"/>
      <c r="Q120" s="333"/>
    </row>
    <row r="121" spans="2:17" x14ac:dyDescent="0.2">
      <c r="B121" s="168"/>
      <c r="C121" s="169"/>
      <c r="D121" s="265"/>
      <c r="E121" s="265"/>
      <c r="F121" s="265"/>
      <c r="G121" s="169"/>
      <c r="I121"/>
      <c r="J121"/>
      <c r="K121" s="169"/>
      <c r="L121" s="170"/>
      <c r="M121" s="170"/>
      <c r="N121" s="170"/>
      <c r="O121" s="170"/>
      <c r="P121" s="170"/>
      <c r="Q121" s="333"/>
    </row>
    <row r="122" spans="2:17" x14ac:dyDescent="0.2">
      <c r="B122" s="168"/>
      <c r="C122" s="169"/>
      <c r="D122" s="265"/>
      <c r="E122" s="265"/>
      <c r="F122" s="265"/>
      <c r="G122" s="169"/>
      <c r="I122"/>
      <c r="J122"/>
      <c r="K122" s="169"/>
      <c r="L122" s="170"/>
      <c r="M122" s="170"/>
      <c r="N122" s="170"/>
      <c r="O122" s="170"/>
      <c r="P122" s="170"/>
      <c r="Q122" s="333"/>
    </row>
    <row r="123" spans="2:17" x14ac:dyDescent="0.2">
      <c r="B123" s="168"/>
      <c r="C123" s="169"/>
      <c r="D123" s="265"/>
      <c r="E123" s="265"/>
      <c r="F123" s="265"/>
      <c r="G123" s="169"/>
      <c r="I123"/>
      <c r="J123"/>
      <c r="K123" s="169"/>
      <c r="L123" s="170"/>
      <c r="M123" s="170"/>
      <c r="N123" s="170"/>
      <c r="O123" s="170"/>
      <c r="P123" s="170"/>
      <c r="Q123" s="333"/>
    </row>
    <row r="124" spans="2:17" x14ac:dyDescent="0.2">
      <c r="B124" s="168"/>
      <c r="C124" s="169"/>
      <c r="D124" s="265"/>
      <c r="E124" s="265"/>
      <c r="F124" s="265"/>
      <c r="G124" s="169"/>
      <c r="I124"/>
      <c r="J124"/>
      <c r="K124" s="169"/>
      <c r="L124" s="170"/>
      <c r="M124" s="170"/>
      <c r="N124" s="170"/>
      <c r="O124" s="170"/>
      <c r="P124" s="170"/>
      <c r="Q124" s="333"/>
    </row>
    <row r="125" spans="2:17" x14ac:dyDescent="0.2">
      <c r="B125" s="168"/>
      <c r="C125" s="169"/>
      <c r="D125" s="265"/>
      <c r="E125" s="265"/>
      <c r="F125" s="265"/>
      <c r="G125" s="169"/>
      <c r="I125"/>
      <c r="J125"/>
      <c r="K125" s="169"/>
      <c r="L125" s="170"/>
      <c r="M125" s="170"/>
      <c r="N125" s="170"/>
      <c r="O125" s="170"/>
      <c r="P125" s="170"/>
      <c r="Q125" s="333"/>
    </row>
    <row r="126" spans="2:17" x14ac:dyDescent="0.2">
      <c r="B126" s="168"/>
      <c r="C126" s="169"/>
      <c r="D126" s="265"/>
      <c r="E126" s="265"/>
      <c r="F126" s="265"/>
      <c r="G126" s="169"/>
      <c r="I126"/>
      <c r="J126"/>
      <c r="K126" s="169"/>
      <c r="L126" s="170"/>
      <c r="M126" s="170"/>
      <c r="N126" s="170"/>
      <c r="O126" s="170"/>
      <c r="P126" s="170"/>
      <c r="Q126" s="333"/>
    </row>
    <row r="127" spans="2:17" x14ac:dyDescent="0.2">
      <c r="B127" s="168"/>
      <c r="C127" s="169"/>
      <c r="D127" s="265"/>
      <c r="E127" s="265"/>
      <c r="F127" s="265"/>
      <c r="G127" s="169"/>
      <c r="I127"/>
      <c r="J127"/>
      <c r="K127" s="169"/>
      <c r="L127" s="170"/>
      <c r="M127" s="170"/>
      <c r="N127" s="170"/>
      <c r="O127" s="170"/>
      <c r="P127" s="170"/>
      <c r="Q127" s="333"/>
    </row>
    <row r="128" spans="2:17" x14ac:dyDescent="0.2">
      <c r="B128" s="168"/>
      <c r="C128" s="169"/>
      <c r="D128" s="265"/>
      <c r="E128" s="265"/>
      <c r="F128" s="265"/>
      <c r="G128" s="169"/>
      <c r="I128"/>
      <c r="J128"/>
      <c r="K128" s="169"/>
      <c r="L128" s="170"/>
      <c r="M128" s="170"/>
      <c r="N128" s="170"/>
      <c r="O128" s="170"/>
      <c r="P128" s="170"/>
      <c r="Q128" s="333"/>
    </row>
    <row r="129" spans="2:18" x14ac:dyDescent="0.2">
      <c r="B129" s="168"/>
      <c r="C129" s="169"/>
      <c r="D129" s="265"/>
      <c r="E129" s="265"/>
      <c r="F129" s="265"/>
      <c r="G129" s="169"/>
      <c r="I129"/>
      <c r="J129"/>
      <c r="K129" s="169"/>
      <c r="L129" s="170"/>
      <c r="M129" s="170"/>
      <c r="N129" s="170"/>
      <c r="O129" s="170"/>
      <c r="P129" s="170"/>
      <c r="Q129" s="333"/>
    </row>
    <row r="130" spans="2:18" x14ac:dyDescent="0.2">
      <c r="B130" s="168"/>
      <c r="C130" s="169"/>
      <c r="D130" s="265"/>
      <c r="E130" s="265"/>
      <c r="F130" s="265"/>
      <c r="G130" s="169"/>
      <c r="I130"/>
      <c r="J130"/>
      <c r="K130" s="169"/>
      <c r="L130" s="170"/>
      <c r="M130" s="170"/>
      <c r="N130" s="170"/>
      <c r="O130" s="170"/>
      <c r="P130" s="170"/>
      <c r="Q130" s="333"/>
      <c r="R130" s="333"/>
    </row>
    <row r="131" spans="2:18" x14ac:dyDescent="0.2">
      <c r="B131" s="168"/>
      <c r="C131" s="169"/>
      <c r="D131" s="265"/>
      <c r="E131" s="265"/>
      <c r="F131" s="265"/>
      <c r="G131" s="169"/>
      <c r="I131"/>
      <c r="J131"/>
      <c r="K131" s="169"/>
      <c r="L131" s="170"/>
      <c r="M131" s="170"/>
      <c r="N131" s="170"/>
      <c r="O131" s="170"/>
      <c r="P131" s="170"/>
      <c r="Q131" s="333"/>
    </row>
    <row r="132" spans="2:18" x14ac:dyDescent="0.2">
      <c r="B132" s="168"/>
      <c r="C132" s="169"/>
      <c r="D132" s="265"/>
      <c r="E132" s="265"/>
      <c r="F132" s="265"/>
      <c r="G132" s="169"/>
      <c r="I132"/>
      <c r="J132"/>
      <c r="K132" s="169"/>
      <c r="L132" s="170"/>
      <c r="M132" s="170"/>
      <c r="N132" s="170"/>
      <c r="O132" s="170"/>
      <c r="P132" s="170"/>
      <c r="Q132" s="333"/>
    </row>
    <row r="133" spans="2:18" x14ac:dyDescent="0.2">
      <c r="B133" s="168"/>
      <c r="C133" s="169"/>
      <c r="D133" s="265"/>
      <c r="E133" s="265"/>
      <c r="F133" s="265"/>
      <c r="G133" s="169"/>
      <c r="I133"/>
      <c r="J133"/>
      <c r="K133" s="169"/>
      <c r="L133" s="170"/>
      <c r="M133" s="170"/>
      <c r="N133" s="170"/>
      <c r="O133" s="170"/>
      <c r="P133" s="170"/>
      <c r="Q133" s="333"/>
    </row>
    <row r="134" spans="2:18" x14ac:dyDescent="0.2">
      <c r="B134" s="168"/>
      <c r="C134" s="169"/>
      <c r="D134" s="265"/>
      <c r="E134" s="265"/>
      <c r="F134" s="265"/>
      <c r="G134" s="169"/>
      <c r="I134"/>
      <c r="J134"/>
      <c r="K134" s="169"/>
      <c r="L134" s="170"/>
      <c r="M134" s="170"/>
      <c r="N134" s="170"/>
      <c r="O134" s="170"/>
      <c r="P134" s="170"/>
      <c r="Q134" s="333"/>
      <c r="R134" s="333"/>
    </row>
    <row r="135" spans="2:18" x14ac:dyDescent="0.2">
      <c r="B135" s="168"/>
      <c r="C135" s="169"/>
      <c r="D135" s="265"/>
      <c r="E135" s="265"/>
      <c r="F135" s="265"/>
      <c r="G135" s="169"/>
      <c r="I135"/>
      <c r="J135"/>
      <c r="K135" s="169"/>
      <c r="L135" s="170"/>
      <c r="M135" s="170"/>
      <c r="N135" s="170"/>
      <c r="O135" s="170"/>
      <c r="P135" s="170"/>
      <c r="Q135" s="333"/>
    </row>
    <row r="136" spans="2:18" x14ac:dyDescent="0.2">
      <c r="B136" s="168"/>
      <c r="C136" s="169"/>
      <c r="D136" s="265"/>
      <c r="E136" s="265"/>
      <c r="F136" s="265"/>
      <c r="G136" s="169"/>
      <c r="I136"/>
      <c r="J136"/>
      <c r="K136" s="169"/>
      <c r="L136" s="170"/>
      <c r="M136" s="170"/>
      <c r="N136" s="170"/>
      <c r="O136" s="170"/>
      <c r="P136" s="170"/>
      <c r="Q136" s="333"/>
    </row>
    <row r="137" spans="2:18" x14ac:dyDescent="0.2">
      <c r="B137" s="168"/>
      <c r="C137" s="169"/>
      <c r="D137" s="265"/>
      <c r="E137" s="265"/>
      <c r="F137" s="265"/>
      <c r="G137" s="169"/>
      <c r="I137"/>
      <c r="J137"/>
      <c r="K137" s="169"/>
      <c r="L137" s="170"/>
      <c r="M137" s="170"/>
      <c r="N137" s="170"/>
      <c r="O137" s="170"/>
      <c r="P137" s="170"/>
      <c r="Q137" s="333"/>
    </row>
    <row r="138" spans="2:18" x14ac:dyDescent="0.2">
      <c r="B138" s="168"/>
      <c r="C138" s="169"/>
      <c r="D138" s="265"/>
      <c r="E138" s="265"/>
      <c r="F138" s="265"/>
      <c r="G138" s="169"/>
      <c r="I138"/>
      <c r="J138"/>
      <c r="K138" s="169"/>
      <c r="L138" s="170"/>
      <c r="M138" s="170"/>
      <c r="N138" s="170"/>
      <c r="O138" s="170"/>
      <c r="P138" s="170"/>
      <c r="Q138" s="333"/>
    </row>
    <row r="139" spans="2:18" x14ac:dyDescent="0.2">
      <c r="B139" s="168"/>
      <c r="C139" s="169"/>
      <c r="D139" s="265"/>
      <c r="E139" s="265"/>
      <c r="F139" s="265"/>
      <c r="G139" s="169"/>
      <c r="I139"/>
      <c r="J139"/>
      <c r="K139" s="169"/>
      <c r="L139" s="170"/>
      <c r="M139" s="170"/>
      <c r="N139" s="170"/>
      <c r="O139" s="170"/>
      <c r="P139" s="170"/>
      <c r="Q139" s="333"/>
    </row>
    <row r="140" spans="2:18" x14ac:dyDescent="0.2">
      <c r="B140" s="168"/>
      <c r="C140" s="169"/>
      <c r="D140" s="265"/>
      <c r="E140" s="265"/>
      <c r="F140" s="265"/>
      <c r="G140" s="169"/>
      <c r="I140"/>
      <c r="J140"/>
      <c r="K140" s="169"/>
      <c r="L140" s="170"/>
      <c r="M140" s="170"/>
      <c r="N140" s="170"/>
      <c r="O140" s="170"/>
      <c r="P140" s="170"/>
      <c r="Q140" s="333"/>
    </row>
    <row r="141" spans="2:18" x14ac:dyDescent="0.2">
      <c r="B141" s="168"/>
      <c r="C141" s="169"/>
      <c r="D141" s="265"/>
      <c r="E141" s="265"/>
      <c r="F141" s="265"/>
      <c r="G141" s="169"/>
      <c r="I141"/>
      <c r="J141"/>
      <c r="K141" s="169"/>
      <c r="L141" s="170"/>
      <c r="M141" s="170"/>
      <c r="N141" s="170"/>
      <c r="O141" s="170"/>
      <c r="P141" s="170"/>
      <c r="Q141" s="333"/>
    </row>
    <row r="142" spans="2:18" x14ac:dyDescent="0.2">
      <c r="B142" s="168"/>
      <c r="C142" s="169"/>
      <c r="D142" s="265"/>
      <c r="E142" s="265"/>
      <c r="F142" s="265"/>
      <c r="G142" s="169"/>
      <c r="I142"/>
      <c r="J142"/>
      <c r="K142" s="169"/>
      <c r="L142" s="170"/>
      <c r="M142" s="170"/>
      <c r="N142" s="170"/>
      <c r="O142" s="170"/>
      <c r="P142" s="170"/>
      <c r="Q142" s="333"/>
    </row>
    <row r="143" spans="2:18" x14ac:dyDescent="0.2">
      <c r="B143" s="168"/>
      <c r="C143" s="169"/>
      <c r="D143" s="265"/>
      <c r="E143" s="265"/>
      <c r="F143" s="265"/>
      <c r="G143" s="169"/>
      <c r="I143"/>
      <c r="J143"/>
      <c r="K143" s="169"/>
      <c r="L143" s="170"/>
      <c r="M143" s="170"/>
      <c r="N143" s="170"/>
      <c r="O143" s="170"/>
      <c r="P143" s="170"/>
      <c r="Q143" s="333"/>
    </row>
    <row r="144" spans="2:18" x14ac:dyDescent="0.2">
      <c r="B144" s="168"/>
      <c r="C144" s="169"/>
      <c r="D144" s="265"/>
      <c r="E144" s="265"/>
      <c r="F144" s="265"/>
      <c r="G144" s="169"/>
      <c r="I144"/>
      <c r="J144"/>
      <c r="K144" s="169"/>
      <c r="L144" s="170"/>
      <c r="M144" s="170"/>
      <c r="N144" s="170"/>
      <c r="O144" s="170"/>
      <c r="P144" s="170"/>
      <c r="Q144" s="333"/>
    </row>
    <row r="145" spans="2:17" x14ac:dyDescent="0.2">
      <c r="B145" s="168"/>
      <c r="C145" s="169"/>
      <c r="D145" s="265"/>
      <c r="E145" s="265"/>
      <c r="F145" s="265"/>
      <c r="G145" s="169"/>
      <c r="I145"/>
      <c r="J145"/>
      <c r="K145" s="169"/>
      <c r="L145" s="170"/>
      <c r="M145" s="170"/>
      <c r="N145" s="170"/>
      <c r="O145" s="170"/>
      <c r="P145" s="170"/>
      <c r="Q145" s="333"/>
    </row>
    <row r="146" spans="2:17" x14ac:dyDescent="0.2">
      <c r="B146" s="168"/>
      <c r="C146" s="169"/>
      <c r="D146" s="265"/>
      <c r="E146" s="265"/>
      <c r="F146" s="265"/>
      <c r="G146" s="169"/>
      <c r="I146"/>
      <c r="J146"/>
      <c r="K146" s="169"/>
      <c r="L146" s="170"/>
      <c r="M146" s="170"/>
      <c r="N146" s="170"/>
      <c r="O146" s="170"/>
      <c r="P146" s="170"/>
      <c r="Q146" s="333"/>
    </row>
    <row r="147" spans="2:17" x14ac:dyDescent="0.2">
      <c r="B147" s="168"/>
      <c r="C147" s="169"/>
      <c r="D147" s="265"/>
      <c r="E147" s="265"/>
      <c r="F147" s="265"/>
      <c r="G147" s="169"/>
      <c r="I147"/>
      <c r="J147"/>
      <c r="K147" s="169"/>
      <c r="L147" s="170"/>
      <c r="M147" s="170"/>
      <c r="N147" s="170"/>
      <c r="O147" s="170"/>
      <c r="P147" s="170"/>
      <c r="Q147" s="333"/>
    </row>
    <row r="148" spans="2:17" x14ac:dyDescent="0.2">
      <c r="B148" s="168"/>
      <c r="C148" s="169"/>
      <c r="D148" s="265"/>
      <c r="E148" s="265"/>
      <c r="F148" s="265"/>
      <c r="G148" s="169"/>
      <c r="I148"/>
      <c r="J148"/>
      <c r="K148" s="169"/>
      <c r="L148" s="170"/>
      <c r="M148" s="170"/>
      <c r="N148" s="170"/>
      <c r="O148" s="170"/>
      <c r="P148" s="170"/>
      <c r="Q148" s="333"/>
    </row>
    <row r="149" spans="2:17" x14ac:dyDescent="0.2">
      <c r="B149" s="168"/>
      <c r="C149" s="169"/>
      <c r="D149" s="265"/>
      <c r="E149" s="265"/>
      <c r="F149" s="265"/>
      <c r="G149" s="169"/>
      <c r="I149"/>
      <c r="J149"/>
      <c r="K149" s="169"/>
      <c r="L149" s="170"/>
      <c r="M149" s="170"/>
      <c r="N149" s="170"/>
      <c r="O149" s="170"/>
      <c r="P149" s="170"/>
      <c r="Q149" s="333"/>
    </row>
    <row r="150" spans="2:17" x14ac:dyDescent="0.2">
      <c r="B150" s="168"/>
      <c r="C150" s="169"/>
      <c r="D150" s="265"/>
      <c r="E150" s="265"/>
      <c r="F150" s="265"/>
      <c r="G150" s="169"/>
      <c r="I150"/>
      <c r="J150"/>
      <c r="K150" s="169"/>
      <c r="L150" s="170"/>
      <c r="M150" s="170"/>
      <c r="N150" s="170"/>
      <c r="O150" s="170"/>
      <c r="P150" s="170"/>
      <c r="Q150" s="333"/>
    </row>
    <row r="151" spans="2:17" x14ac:dyDescent="0.2">
      <c r="B151" s="168"/>
      <c r="C151" s="169"/>
      <c r="D151" s="265"/>
      <c r="E151" s="265"/>
      <c r="F151" s="265"/>
      <c r="G151" s="169"/>
      <c r="I151"/>
      <c r="J151"/>
      <c r="K151" s="169"/>
      <c r="L151" s="170"/>
      <c r="M151" s="170"/>
      <c r="N151" s="170"/>
      <c r="O151" s="170"/>
      <c r="P151" s="170"/>
      <c r="Q151" s="333"/>
    </row>
    <row r="152" spans="2:17" x14ac:dyDescent="0.2">
      <c r="B152" s="168"/>
      <c r="C152" s="169"/>
      <c r="D152" s="265"/>
      <c r="E152" s="265"/>
      <c r="F152" s="265"/>
      <c r="G152" s="169"/>
      <c r="I152"/>
      <c r="J152"/>
      <c r="K152" s="169"/>
      <c r="L152" s="170"/>
      <c r="M152" s="170"/>
      <c r="N152" s="170"/>
      <c r="O152" s="170"/>
      <c r="P152" s="170"/>
      <c r="Q152" s="333"/>
    </row>
    <row r="153" spans="2:17" x14ac:dyDescent="0.2">
      <c r="B153" s="168"/>
      <c r="C153" s="169"/>
      <c r="D153" s="265"/>
      <c r="E153" s="265"/>
      <c r="F153" s="265"/>
      <c r="G153" s="169"/>
      <c r="I153"/>
      <c r="J153"/>
      <c r="K153" s="169"/>
      <c r="L153" s="170"/>
      <c r="M153" s="170"/>
      <c r="N153" s="170"/>
      <c r="O153" s="170"/>
      <c r="P153" s="170"/>
      <c r="Q153" s="333"/>
    </row>
    <row r="154" spans="2:17" x14ac:dyDescent="0.2">
      <c r="B154" s="168"/>
      <c r="C154" s="169"/>
      <c r="D154" s="265"/>
      <c r="E154" s="265"/>
      <c r="F154" s="265"/>
      <c r="G154" s="169"/>
      <c r="I154"/>
      <c r="J154"/>
      <c r="K154" s="169"/>
      <c r="L154" s="170"/>
      <c r="M154" s="170"/>
      <c r="N154" s="170"/>
      <c r="O154" s="170"/>
      <c r="P154" s="170"/>
      <c r="Q154" s="333"/>
    </row>
    <row r="155" spans="2:17" x14ac:dyDescent="0.2">
      <c r="B155" s="168"/>
      <c r="C155" s="169"/>
      <c r="D155" s="265"/>
      <c r="E155" s="265"/>
      <c r="F155" s="265"/>
      <c r="G155" s="169"/>
      <c r="I155"/>
      <c r="J155"/>
      <c r="K155" s="169"/>
      <c r="L155" s="170"/>
      <c r="M155" s="170"/>
      <c r="N155" s="170"/>
      <c r="O155" s="170"/>
      <c r="P155" s="170"/>
      <c r="Q155" s="333"/>
    </row>
    <row r="156" spans="2:17" x14ac:dyDescent="0.2">
      <c r="B156" s="168"/>
      <c r="C156" s="169"/>
      <c r="D156" s="265"/>
      <c r="E156" s="265"/>
      <c r="F156" s="265"/>
      <c r="G156" s="169"/>
      <c r="I156"/>
      <c r="J156"/>
      <c r="K156" s="169"/>
      <c r="L156" s="170"/>
      <c r="M156" s="170"/>
      <c r="N156" s="170"/>
      <c r="O156" s="170"/>
      <c r="P156" s="170"/>
      <c r="Q156" s="333"/>
    </row>
    <row r="157" spans="2:17" x14ac:dyDescent="0.2">
      <c r="B157" s="168"/>
      <c r="C157" s="169"/>
      <c r="D157" s="265"/>
      <c r="E157" s="265"/>
      <c r="F157" s="265"/>
      <c r="G157" s="169"/>
      <c r="I157"/>
      <c r="J157"/>
      <c r="K157" s="169"/>
      <c r="L157" s="170"/>
      <c r="M157" s="170"/>
      <c r="N157" s="170"/>
      <c r="O157" s="170"/>
      <c r="P157" s="170"/>
      <c r="Q157" s="333"/>
    </row>
    <row r="158" spans="2:17" x14ac:dyDescent="0.2">
      <c r="B158" s="168"/>
      <c r="C158" s="169"/>
      <c r="D158" s="265"/>
      <c r="E158" s="265"/>
      <c r="F158" s="265"/>
      <c r="G158" s="169"/>
      <c r="I158"/>
      <c r="J158"/>
      <c r="K158" s="169"/>
      <c r="L158" s="170"/>
      <c r="M158" s="170"/>
      <c r="N158" s="170"/>
      <c r="O158" s="170"/>
      <c r="P158" s="170"/>
      <c r="Q158" s="333"/>
    </row>
    <row r="159" spans="2:17" x14ac:dyDescent="0.2">
      <c r="B159" s="168"/>
      <c r="C159" s="169"/>
      <c r="D159" s="265"/>
      <c r="E159" s="265"/>
      <c r="F159" s="265"/>
      <c r="G159" s="169"/>
      <c r="I159"/>
      <c r="J159"/>
      <c r="K159" s="169"/>
      <c r="L159" s="170"/>
      <c r="M159" s="170"/>
      <c r="N159" s="170"/>
      <c r="O159" s="170"/>
      <c r="P159" s="170"/>
      <c r="Q159" s="333"/>
    </row>
    <row r="160" spans="2:17" x14ac:dyDescent="0.2">
      <c r="B160" s="168"/>
      <c r="C160" s="169"/>
      <c r="D160" s="265"/>
      <c r="E160" s="265"/>
      <c r="F160" s="265"/>
      <c r="G160" s="169"/>
      <c r="I160"/>
      <c r="J160"/>
      <c r="K160" s="169"/>
      <c r="L160" s="170"/>
      <c r="M160" s="170"/>
      <c r="N160" s="170"/>
      <c r="O160" s="170"/>
      <c r="P160" s="170"/>
      <c r="Q160" s="333"/>
    </row>
    <row r="161" spans="2:17" x14ac:dyDescent="0.2">
      <c r="B161" s="168"/>
      <c r="C161" s="169"/>
      <c r="D161" s="265"/>
      <c r="E161" s="265"/>
      <c r="F161" s="265"/>
      <c r="G161" s="169"/>
      <c r="I161"/>
      <c r="J161"/>
      <c r="K161" s="169"/>
      <c r="L161" s="170"/>
      <c r="M161" s="170"/>
      <c r="N161" s="170"/>
      <c r="O161" s="170"/>
      <c r="P161" s="170"/>
      <c r="Q161" s="333"/>
    </row>
    <row r="162" spans="2:17" x14ac:dyDescent="0.2">
      <c r="B162" s="168"/>
      <c r="C162" s="169"/>
      <c r="D162" s="265"/>
      <c r="E162" s="265"/>
      <c r="F162" s="265"/>
      <c r="G162" s="169"/>
      <c r="I162"/>
      <c r="J162"/>
      <c r="K162" s="169"/>
      <c r="L162" s="170"/>
      <c r="M162" s="170"/>
      <c r="N162" s="170"/>
      <c r="O162" s="170"/>
      <c r="P162" s="170"/>
      <c r="Q162" s="333"/>
    </row>
    <row r="163" spans="2:17" x14ac:dyDescent="0.2">
      <c r="B163" s="168"/>
      <c r="C163" s="169"/>
      <c r="D163" s="265"/>
      <c r="E163" s="265"/>
      <c r="F163" s="265"/>
      <c r="G163" s="169"/>
      <c r="I163"/>
      <c r="J163"/>
      <c r="K163" s="169"/>
      <c r="L163" s="170"/>
      <c r="M163" s="170"/>
      <c r="N163" s="170"/>
      <c r="O163" s="170"/>
      <c r="P163" s="170"/>
      <c r="Q163" s="333"/>
    </row>
    <row r="164" spans="2:17" x14ac:dyDescent="0.2">
      <c r="B164" s="168"/>
      <c r="C164" s="169"/>
      <c r="D164" s="265"/>
      <c r="E164" s="265"/>
      <c r="F164" s="265"/>
      <c r="G164" s="169"/>
      <c r="I164"/>
      <c r="J164"/>
      <c r="K164" s="169"/>
      <c r="L164" s="170"/>
      <c r="M164" s="170"/>
      <c r="N164" s="170"/>
      <c r="O164" s="170"/>
      <c r="P164" s="170"/>
      <c r="Q164" s="333"/>
    </row>
    <row r="165" spans="2:17" x14ac:dyDescent="0.2">
      <c r="B165" s="168"/>
      <c r="C165" s="169"/>
      <c r="D165" s="265"/>
      <c r="E165" s="265"/>
      <c r="F165" s="265"/>
      <c r="G165" s="169"/>
      <c r="I165"/>
      <c r="J165"/>
      <c r="K165" s="169"/>
      <c r="L165" s="170"/>
      <c r="M165" s="170"/>
      <c r="N165" s="170"/>
      <c r="O165" s="170"/>
      <c r="P165" s="170"/>
      <c r="Q165" s="333"/>
    </row>
    <row r="166" spans="2:17" x14ac:dyDescent="0.2">
      <c r="B166" s="168"/>
      <c r="C166" s="169"/>
      <c r="D166" s="265"/>
      <c r="E166" s="265"/>
      <c r="F166" s="265"/>
      <c r="G166" s="169"/>
      <c r="I166"/>
      <c r="J166"/>
      <c r="K166" s="169"/>
      <c r="L166" s="170"/>
      <c r="M166" s="170"/>
      <c r="N166" s="170"/>
      <c r="O166" s="170"/>
      <c r="P166" s="170"/>
      <c r="Q166" s="333"/>
    </row>
    <row r="167" spans="2:17" x14ac:dyDescent="0.2">
      <c r="B167" s="168"/>
      <c r="C167" s="169"/>
      <c r="D167" s="265"/>
      <c r="E167" s="265"/>
      <c r="F167" s="265"/>
      <c r="G167" s="169"/>
      <c r="I167"/>
      <c r="J167"/>
      <c r="K167" s="169"/>
      <c r="L167" s="170"/>
      <c r="M167" s="170"/>
      <c r="N167" s="170"/>
      <c r="O167" s="170"/>
      <c r="P167" s="170"/>
      <c r="Q167" s="333"/>
    </row>
    <row r="168" spans="2:17" x14ac:dyDescent="0.2">
      <c r="B168" s="168"/>
      <c r="C168" s="169"/>
      <c r="D168" s="265"/>
      <c r="E168" s="265"/>
      <c r="F168" s="265"/>
      <c r="G168" s="169"/>
      <c r="I168"/>
      <c r="J168"/>
      <c r="K168" s="169"/>
      <c r="L168" s="170"/>
      <c r="M168" s="170"/>
      <c r="N168" s="170"/>
      <c r="O168" s="170"/>
      <c r="P168" s="170"/>
      <c r="Q168" s="333"/>
    </row>
    <row r="169" spans="2:17" x14ac:dyDescent="0.2">
      <c r="B169" s="168"/>
      <c r="C169" s="169"/>
      <c r="D169" s="265"/>
      <c r="E169" s="265"/>
      <c r="F169" s="265"/>
      <c r="G169" s="169"/>
      <c r="I169"/>
      <c r="J169"/>
      <c r="K169" s="169"/>
      <c r="L169" s="170"/>
      <c r="M169" s="170"/>
      <c r="N169" s="170"/>
      <c r="O169" s="170"/>
      <c r="P169" s="170"/>
      <c r="Q169" s="333"/>
    </row>
    <row r="170" spans="2:17" x14ac:dyDescent="0.2">
      <c r="B170" s="168"/>
      <c r="C170" s="169"/>
      <c r="D170" s="265"/>
      <c r="E170" s="265"/>
      <c r="F170" s="265"/>
      <c r="G170" s="169"/>
      <c r="I170"/>
      <c r="J170"/>
      <c r="K170" s="169"/>
      <c r="L170" s="170"/>
      <c r="M170" s="170"/>
      <c r="N170" s="170"/>
      <c r="O170" s="170"/>
      <c r="P170" s="170"/>
      <c r="Q170" s="333"/>
    </row>
    <row r="171" spans="2:17" x14ac:dyDescent="0.2">
      <c r="B171" s="168"/>
      <c r="C171" s="169"/>
      <c r="D171" s="265"/>
      <c r="E171" s="265"/>
      <c r="F171" s="265"/>
      <c r="G171" s="169"/>
      <c r="I171"/>
      <c r="J171"/>
      <c r="K171" s="169"/>
      <c r="L171" s="170"/>
      <c r="M171" s="170"/>
      <c r="N171" s="170"/>
      <c r="O171" s="170"/>
      <c r="P171" s="170"/>
      <c r="Q171" s="333"/>
    </row>
    <row r="172" spans="2:17" x14ac:dyDescent="0.2">
      <c r="B172" s="168"/>
      <c r="C172" s="169"/>
      <c r="D172" s="265"/>
      <c r="E172" s="265"/>
      <c r="F172" s="265"/>
      <c r="G172" s="169"/>
      <c r="I172"/>
      <c r="J172"/>
      <c r="K172" s="169"/>
      <c r="L172" s="170"/>
      <c r="M172" s="170"/>
      <c r="N172" s="170"/>
      <c r="O172" s="170"/>
      <c r="P172" s="170"/>
      <c r="Q172" s="333"/>
    </row>
    <row r="173" spans="2:17" x14ac:dyDescent="0.2">
      <c r="B173" s="168"/>
      <c r="C173" s="169"/>
      <c r="D173" s="265"/>
      <c r="E173" s="265"/>
      <c r="F173" s="265"/>
      <c r="G173" s="169"/>
      <c r="I173"/>
      <c r="J173"/>
      <c r="K173" s="169"/>
      <c r="L173" s="170"/>
      <c r="M173" s="170"/>
      <c r="N173" s="170"/>
      <c r="O173" s="170"/>
      <c r="P173" s="170"/>
      <c r="Q173" s="333"/>
    </row>
    <row r="174" spans="2:17" x14ac:dyDescent="0.2">
      <c r="B174" s="168"/>
      <c r="C174" s="169"/>
      <c r="D174" s="265"/>
      <c r="E174" s="265"/>
      <c r="F174" s="265"/>
      <c r="G174" s="169"/>
      <c r="I174"/>
      <c r="J174"/>
      <c r="K174" s="169"/>
      <c r="L174" s="170"/>
      <c r="M174" s="170"/>
      <c r="N174" s="170"/>
      <c r="O174" s="170"/>
      <c r="P174" s="170"/>
      <c r="Q174" s="333"/>
    </row>
    <row r="175" spans="2:17" x14ac:dyDescent="0.2">
      <c r="B175" s="168"/>
      <c r="C175" s="169"/>
      <c r="D175" s="265"/>
      <c r="E175" s="265"/>
      <c r="F175" s="265"/>
      <c r="G175" s="169"/>
      <c r="I175"/>
      <c r="J175"/>
      <c r="K175" s="169"/>
      <c r="L175" s="170"/>
      <c r="M175" s="170"/>
      <c r="N175" s="170"/>
      <c r="O175" s="170"/>
      <c r="P175" s="170"/>
      <c r="Q175" s="333"/>
    </row>
    <row r="176" spans="2:17" x14ac:dyDescent="0.2">
      <c r="B176" s="168"/>
      <c r="C176" s="169"/>
      <c r="D176" s="265"/>
      <c r="E176" s="265"/>
      <c r="F176" s="265"/>
      <c r="G176" s="169"/>
      <c r="I176"/>
      <c r="J176"/>
      <c r="K176" s="169"/>
      <c r="L176" s="170"/>
      <c r="M176" s="170"/>
      <c r="N176" s="170"/>
      <c r="O176" s="170"/>
      <c r="P176" s="170"/>
      <c r="Q176" s="333"/>
    </row>
    <row r="177" spans="4:14" x14ac:dyDescent="0.2">
      <c r="D177" s="168"/>
      <c r="E177" s="168"/>
      <c r="F177" s="168"/>
      <c r="G177" s="168"/>
      <c r="H177" s="167"/>
      <c r="I177"/>
      <c r="J177"/>
      <c r="K177"/>
      <c r="L177"/>
      <c r="N177"/>
    </row>
    <row r="178" spans="4:14" x14ac:dyDescent="0.2">
      <c r="H178" s="167"/>
      <c r="I178"/>
      <c r="J178"/>
      <c r="K178"/>
      <c r="L178"/>
      <c r="N178"/>
    </row>
    <row r="179" spans="4:14" x14ac:dyDescent="0.2">
      <c r="H179" s="167"/>
      <c r="I179"/>
      <c r="J179"/>
      <c r="K179"/>
      <c r="L179"/>
      <c r="N179"/>
    </row>
    <row r="180" spans="4:14" x14ac:dyDescent="0.2">
      <c r="H180" s="167"/>
      <c r="I180"/>
      <c r="J180"/>
      <c r="K180"/>
      <c r="L180"/>
      <c r="N180"/>
    </row>
    <row r="181" spans="4:14" x14ac:dyDescent="0.2">
      <c r="H181" s="167"/>
      <c r="I181"/>
      <c r="J181"/>
      <c r="K181"/>
      <c r="L181"/>
      <c r="N181"/>
    </row>
    <row r="182" spans="4:14" x14ac:dyDescent="0.2">
      <c r="H182" s="167"/>
      <c r="I182"/>
      <c r="J182"/>
      <c r="K182"/>
      <c r="L182"/>
      <c r="N182"/>
    </row>
    <row r="183" spans="4:14" x14ac:dyDescent="0.2">
      <c r="H183" s="167"/>
      <c r="I183"/>
      <c r="J183"/>
      <c r="K183"/>
      <c r="L183"/>
      <c r="N183"/>
    </row>
    <row r="184" spans="4:14" x14ac:dyDescent="0.2">
      <c r="H184" s="167"/>
      <c r="I184"/>
      <c r="J184"/>
      <c r="K184"/>
      <c r="L184"/>
      <c r="N184"/>
    </row>
    <row r="185" spans="4:14" x14ac:dyDescent="0.2">
      <c r="H185" s="167"/>
      <c r="I185"/>
      <c r="J185"/>
      <c r="K185"/>
      <c r="L185"/>
      <c r="N185"/>
    </row>
  </sheetData>
  <mergeCells count="2">
    <mergeCell ref="S1:W1"/>
    <mergeCell ref="L1:P1"/>
  </mergeCells>
  <phoneticPr fontId="0" type="noConversion"/>
  <printOptions horizontalCentered="1" verticalCentered="1" headings="1" gridLines="1"/>
  <pageMargins left="0.35433070866141736" right="0.35433070866141736" top="0.39370078740157483" bottom="0.70866141732283472" header="0.39370078740157483" footer="0.39370078740157483"/>
  <pageSetup paperSize="8" scale="58" fitToHeight="3" orientation="landscape" cellComments="asDisplayed" r:id="rId1"/>
  <headerFooter alignWithMargins="0">
    <oddHeader>&amp;C&amp;"Arial,Bold"Department of Local Government  - 2002/03 Rating Return</oddHeader>
    <oddFooter>&amp;L2002/03&amp;RPage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43"/>
  <sheetViews>
    <sheetView showGridLines="0" zoomScaleNormal="100" workbookViewId="0"/>
  </sheetViews>
  <sheetFormatPr defaultColWidth="9.140625" defaultRowHeight="12.75" x14ac:dyDescent="0.2"/>
  <cols>
    <col min="1" max="1" width="4.5703125" customWidth="1"/>
    <col min="2" max="2" width="5.42578125" customWidth="1"/>
    <col min="3" max="3" width="14.5703125" customWidth="1"/>
    <col min="4" max="4" width="55.140625" customWidth="1"/>
    <col min="5" max="5" width="7.42578125" customWidth="1"/>
  </cols>
  <sheetData>
    <row r="1" spans="1:5" ht="12.75" customHeight="1" x14ac:dyDescent="0.2">
      <c r="A1" s="230"/>
      <c r="B1" s="4"/>
      <c r="C1" s="4"/>
      <c r="D1" s="4"/>
      <c r="E1" s="5"/>
    </row>
    <row r="2" spans="1:5" ht="57" customHeight="1" x14ac:dyDescent="0.2">
      <c r="A2" s="1"/>
      <c r="B2" s="535" t="s">
        <v>136</v>
      </c>
      <c r="C2" s="535"/>
      <c r="D2" s="535"/>
      <c r="E2" s="45"/>
    </row>
    <row r="3" spans="1:5" ht="14.1" customHeight="1" x14ac:dyDescent="0.2">
      <c r="A3" s="1"/>
      <c r="B3" s="348"/>
      <c r="C3" s="348"/>
      <c r="D3" s="348"/>
      <c r="E3" s="45"/>
    </row>
    <row r="4" spans="1:5" ht="90.95" customHeight="1" x14ac:dyDescent="0.2">
      <c r="A4" s="1"/>
      <c r="B4" s="351" t="s">
        <v>137</v>
      </c>
      <c r="C4" s="533" t="s">
        <v>492</v>
      </c>
      <c r="D4" s="533"/>
      <c r="E4" s="45"/>
    </row>
    <row r="5" spans="1:5" ht="12.75" customHeight="1" x14ac:dyDescent="0.25">
      <c r="A5" s="1"/>
      <c r="B5" s="350"/>
      <c r="C5" s="240"/>
      <c r="D5" s="240"/>
      <c r="E5" s="45"/>
    </row>
    <row r="6" spans="1:5" s="284" customFormat="1" ht="14.1" customHeight="1" x14ac:dyDescent="0.2">
      <c r="A6" s="280"/>
      <c r="B6" s="281" t="s">
        <v>138</v>
      </c>
      <c r="C6" s="368" t="s">
        <v>528</v>
      </c>
      <c r="D6" s="282"/>
      <c r="E6" s="283"/>
    </row>
    <row r="7" spans="1:5" s="244" customFormat="1" ht="14.1" customHeight="1" x14ac:dyDescent="0.2">
      <c r="A7" s="285"/>
      <c r="B7" s="286"/>
      <c r="C7" s="368" t="s">
        <v>732</v>
      </c>
      <c r="D7" s="287"/>
      <c r="E7" s="288"/>
    </row>
    <row r="8" spans="1:5" s="244" customFormat="1" ht="14.1" customHeight="1" x14ac:dyDescent="0.2">
      <c r="A8" s="285"/>
      <c r="B8" s="286"/>
      <c r="C8" s="282"/>
      <c r="D8" s="287"/>
      <c r="E8" s="288"/>
    </row>
    <row r="9" spans="1:5" s="244" customFormat="1" ht="14.1" customHeight="1" x14ac:dyDescent="0.2">
      <c r="A9" s="285"/>
      <c r="B9" s="281" t="s">
        <v>141</v>
      </c>
      <c r="C9" s="368" t="s">
        <v>139</v>
      </c>
      <c r="D9" s="369"/>
      <c r="E9" s="289"/>
    </row>
    <row r="10" spans="1:5" s="244" customFormat="1" ht="14.1" customHeight="1" x14ac:dyDescent="0.2">
      <c r="A10" s="285"/>
      <c r="B10" s="290"/>
      <c r="C10" s="368" t="s">
        <v>140</v>
      </c>
      <c r="D10" s="369"/>
      <c r="E10" s="288"/>
    </row>
    <row r="11" spans="1:5" s="244" customFormat="1" ht="14.1" customHeight="1" x14ac:dyDescent="0.2">
      <c r="A11" s="285"/>
      <c r="B11" s="290"/>
      <c r="C11" s="368"/>
      <c r="D11" s="369"/>
      <c r="E11" s="289"/>
    </row>
    <row r="12" spans="1:5" s="244" customFormat="1" ht="14.1" customHeight="1" x14ac:dyDescent="0.2">
      <c r="A12" s="285"/>
      <c r="B12" s="291" t="s">
        <v>143</v>
      </c>
      <c r="C12" s="368" t="s">
        <v>142</v>
      </c>
      <c r="D12" s="368"/>
      <c r="E12" s="289"/>
    </row>
    <row r="13" spans="1:5" s="244" customFormat="1" ht="33.75" customHeight="1" x14ac:dyDescent="0.2">
      <c r="A13" s="285"/>
      <c r="B13" s="290"/>
      <c r="C13" s="538" t="s">
        <v>649</v>
      </c>
      <c r="D13" s="534"/>
      <c r="E13" s="289"/>
    </row>
    <row r="14" spans="1:5" s="244" customFormat="1" ht="14.1" customHeight="1" x14ac:dyDescent="0.2">
      <c r="A14" s="285"/>
      <c r="B14" s="290"/>
      <c r="C14" s="368"/>
      <c r="D14" s="368"/>
      <c r="E14" s="289"/>
    </row>
    <row r="15" spans="1:5" s="244" customFormat="1" ht="14.1" customHeight="1" x14ac:dyDescent="0.2">
      <c r="A15" s="285"/>
      <c r="B15" s="281" t="s">
        <v>144</v>
      </c>
      <c r="C15" s="536" t="s">
        <v>849</v>
      </c>
      <c r="D15" s="537"/>
      <c r="E15" s="289"/>
    </row>
    <row r="16" spans="1:5" s="244" customFormat="1" ht="14.1" customHeight="1" x14ac:dyDescent="0.2">
      <c r="A16" s="285"/>
      <c r="B16" s="290"/>
      <c r="C16" s="368" t="s">
        <v>850</v>
      </c>
      <c r="D16" s="368"/>
      <c r="E16" s="289"/>
    </row>
    <row r="17" spans="1:5" s="244" customFormat="1" ht="14.1" customHeight="1" x14ac:dyDescent="0.2">
      <c r="A17" s="285"/>
      <c r="B17" s="290"/>
      <c r="C17" s="368"/>
      <c r="D17" s="368"/>
      <c r="E17" s="289"/>
    </row>
    <row r="18" spans="1:5" s="244" customFormat="1" ht="14.1" customHeight="1" x14ac:dyDescent="0.2">
      <c r="A18" s="285"/>
      <c r="B18" s="281" t="s">
        <v>147</v>
      </c>
      <c r="C18" s="368" t="s">
        <v>145</v>
      </c>
      <c r="D18" s="368"/>
      <c r="E18" s="289"/>
    </row>
    <row r="19" spans="1:5" s="244" customFormat="1" ht="14.1" customHeight="1" x14ac:dyDescent="0.2">
      <c r="A19" s="285"/>
      <c r="B19" s="281"/>
      <c r="C19" s="368" t="s">
        <v>146</v>
      </c>
      <c r="D19" s="368"/>
      <c r="E19" s="289"/>
    </row>
    <row r="20" spans="1:5" s="244" customFormat="1" ht="14.1" customHeight="1" x14ac:dyDescent="0.2">
      <c r="A20" s="285"/>
      <c r="B20" s="290"/>
      <c r="C20" s="368"/>
      <c r="D20" s="368"/>
      <c r="E20" s="289"/>
    </row>
    <row r="21" spans="1:5" s="244" customFormat="1" ht="14.1" customHeight="1" x14ac:dyDescent="0.2">
      <c r="A21" s="285"/>
      <c r="B21" s="281" t="s">
        <v>155</v>
      </c>
      <c r="C21" s="368" t="s">
        <v>529</v>
      </c>
      <c r="D21" s="368"/>
      <c r="E21" s="289"/>
    </row>
    <row r="22" spans="1:5" s="244" customFormat="1" ht="14.1" customHeight="1" x14ac:dyDescent="0.2">
      <c r="A22" s="285"/>
      <c r="B22" s="290"/>
      <c r="C22" s="368"/>
      <c r="D22" s="368"/>
      <c r="E22" s="289"/>
    </row>
    <row r="23" spans="1:5" s="244" customFormat="1" ht="14.1" customHeight="1" x14ac:dyDescent="0.2">
      <c r="A23" s="285"/>
      <c r="B23" s="290"/>
      <c r="C23" s="368" t="s">
        <v>148</v>
      </c>
      <c r="D23" s="368"/>
      <c r="E23" s="289"/>
    </row>
    <row r="24" spans="1:5" s="244" customFormat="1" ht="14.1" customHeight="1" x14ac:dyDescent="0.2">
      <c r="A24" s="285"/>
      <c r="B24" s="290"/>
      <c r="C24" s="368" t="s">
        <v>149</v>
      </c>
      <c r="D24" s="368"/>
      <c r="E24" s="289"/>
    </row>
    <row r="25" spans="1:5" s="244" customFormat="1" ht="14.1" customHeight="1" x14ac:dyDescent="0.2">
      <c r="A25" s="285"/>
      <c r="B25" s="290"/>
      <c r="C25" s="368"/>
      <c r="D25" s="368"/>
      <c r="E25" s="289"/>
    </row>
    <row r="26" spans="1:5" s="244" customFormat="1" ht="14.1" customHeight="1" x14ac:dyDescent="0.2">
      <c r="A26" s="285"/>
      <c r="B26" s="290"/>
      <c r="C26" s="370" t="s">
        <v>150</v>
      </c>
      <c r="D26" s="370"/>
      <c r="E26" s="289"/>
    </row>
    <row r="27" spans="1:5" s="244" customFormat="1" ht="14.1" customHeight="1" x14ac:dyDescent="0.2">
      <c r="A27" s="285"/>
      <c r="B27" s="290"/>
      <c r="C27" s="371" t="s">
        <v>151</v>
      </c>
      <c r="D27" s="372" t="s">
        <v>152</v>
      </c>
      <c r="E27" s="289"/>
    </row>
    <row r="28" spans="1:5" s="244" customFormat="1" ht="14.1" customHeight="1" x14ac:dyDescent="0.2">
      <c r="A28" s="285"/>
      <c r="B28" s="290"/>
      <c r="C28" s="371" t="s">
        <v>153</v>
      </c>
      <c r="D28" s="373" t="s">
        <v>154</v>
      </c>
      <c r="E28" s="289"/>
    </row>
    <row r="29" spans="1:5" s="244" customFormat="1" ht="14.1" customHeight="1" x14ac:dyDescent="0.2">
      <c r="A29" s="285"/>
      <c r="B29" s="290"/>
      <c r="C29" s="371"/>
      <c r="D29" s="373"/>
      <c r="E29" s="289"/>
    </row>
    <row r="30" spans="1:5" s="244" customFormat="1" ht="27.75" customHeight="1" x14ac:dyDescent="0.2">
      <c r="A30" s="285"/>
      <c r="B30" s="281" t="s">
        <v>156</v>
      </c>
      <c r="C30" s="533" t="s">
        <v>650</v>
      </c>
      <c r="D30" s="534"/>
      <c r="E30" s="289"/>
    </row>
    <row r="31" spans="1:5" s="244" customFormat="1" ht="14.1" customHeight="1" x14ac:dyDescent="0.2">
      <c r="A31" s="285"/>
      <c r="B31" s="290"/>
      <c r="C31" s="370"/>
      <c r="D31" s="373"/>
      <c r="E31" s="289"/>
    </row>
    <row r="32" spans="1:5" s="244" customFormat="1" ht="14.1" customHeight="1" x14ac:dyDescent="0.2">
      <c r="A32" s="285"/>
      <c r="B32" s="291" t="s">
        <v>157</v>
      </c>
      <c r="C32" s="370" t="s">
        <v>851</v>
      </c>
      <c r="D32" s="373"/>
      <c r="E32" s="289"/>
    </row>
    <row r="33" spans="1:5" s="244" customFormat="1" ht="14.1" customHeight="1" x14ac:dyDescent="0.2">
      <c r="A33" s="285"/>
      <c r="B33" s="292"/>
      <c r="C33" s="370" t="s">
        <v>852</v>
      </c>
      <c r="D33" s="373"/>
      <c r="E33" s="289"/>
    </row>
    <row r="34" spans="1:5" s="244" customFormat="1" ht="14.1" customHeight="1" x14ac:dyDescent="0.2">
      <c r="A34" s="285"/>
      <c r="B34" s="290"/>
      <c r="C34" s="371"/>
      <c r="D34" s="373"/>
      <c r="E34" s="289"/>
    </row>
    <row r="35" spans="1:5" s="244" customFormat="1" ht="41.25" customHeight="1" x14ac:dyDescent="0.2">
      <c r="A35" s="285"/>
      <c r="B35" s="493" t="s">
        <v>158</v>
      </c>
      <c r="C35" s="533" t="s">
        <v>682</v>
      </c>
      <c r="D35" s="534"/>
      <c r="E35" s="289"/>
    </row>
    <row r="36" spans="1:5" s="244" customFormat="1" ht="14.1" customHeight="1" x14ac:dyDescent="0.2">
      <c r="A36" s="285"/>
      <c r="B36" s="290"/>
      <c r="C36" s="375" t="s">
        <v>683</v>
      </c>
      <c r="D36" s="376"/>
      <c r="E36" s="289"/>
    </row>
    <row r="37" spans="1:5" s="244" customFormat="1" ht="14.1" customHeight="1" x14ac:dyDescent="0.2">
      <c r="A37" s="285"/>
      <c r="B37" s="290"/>
      <c r="C37" s="375" t="s">
        <v>684</v>
      </c>
      <c r="D37" s="376"/>
      <c r="E37" s="289"/>
    </row>
    <row r="38" spans="1:5" s="244" customFormat="1" ht="14.1" customHeight="1" x14ac:dyDescent="0.2">
      <c r="A38" s="285"/>
      <c r="B38" s="290"/>
      <c r="C38" s="370"/>
      <c r="D38" s="374"/>
      <c r="E38" s="289"/>
    </row>
    <row r="39" spans="1:5" s="244" customFormat="1" ht="14.1" customHeight="1" x14ac:dyDescent="0.2">
      <c r="A39" s="285"/>
      <c r="B39" s="281" t="s">
        <v>491</v>
      </c>
      <c r="C39" s="370" t="s">
        <v>853</v>
      </c>
      <c r="D39" s="374"/>
      <c r="E39" s="289"/>
    </row>
    <row r="40" spans="1:5" s="244" customFormat="1" ht="14.1" customHeight="1" x14ac:dyDescent="0.2">
      <c r="A40" s="285"/>
      <c r="B40" s="290"/>
      <c r="C40" s="370" t="s">
        <v>854</v>
      </c>
      <c r="D40" s="374"/>
      <c r="E40" s="289"/>
    </row>
    <row r="41" spans="1:5" s="244" customFormat="1" ht="14.1" customHeight="1" x14ac:dyDescent="0.2">
      <c r="A41" s="285"/>
      <c r="B41" s="290"/>
      <c r="C41" s="370" t="s">
        <v>855</v>
      </c>
      <c r="D41" s="374"/>
      <c r="E41" s="289"/>
    </row>
    <row r="42" spans="1:5" s="244" customFormat="1" ht="14.1" customHeight="1" x14ac:dyDescent="0.2">
      <c r="A42" s="285"/>
      <c r="B42" s="290"/>
      <c r="C42" s="370" t="s">
        <v>856</v>
      </c>
      <c r="D42" s="374"/>
      <c r="E42" s="289"/>
    </row>
    <row r="43" spans="1:5" s="244" customFormat="1" ht="14.1" customHeight="1" x14ac:dyDescent="0.2">
      <c r="A43" s="293"/>
      <c r="B43" s="294"/>
      <c r="C43" s="294"/>
      <c r="D43" s="294"/>
      <c r="E43" s="295"/>
    </row>
  </sheetData>
  <sheetProtection algorithmName="SHA-512" hashValue="YZFlyU9c/q1HLGbYZckt98dPdpSollmAuq+JYxOfRi6R6OLm7ed4rNFpMT0nwBniYne9uQzgcaCGcc7wNUgSfA==" saltValue="w7MobvjjlvKE5qXnaMzizg==" spinCount="100000" sheet="1" objects="1" scenarios="1"/>
  <mergeCells count="6">
    <mergeCell ref="C35:D35"/>
    <mergeCell ref="B2:D2"/>
    <mergeCell ref="C4:D4"/>
    <mergeCell ref="C15:D15"/>
    <mergeCell ref="C13:D13"/>
    <mergeCell ref="C30:D30"/>
  </mergeCells>
  <phoneticPr fontId="0" type="noConversion"/>
  <printOptions horizontalCentered="1" verticalCentered="1" gridLinesSet="0"/>
  <pageMargins left="0.35433070866141736" right="0.35433070866141736" top="0.39370078740157483" bottom="0.62992125984251968" header="0.19685039370078741" footer="0.39370078740157483"/>
  <pageSetup paperSize="9" scale="90" orientation="portrait" horizontalDpi="300" verticalDpi="300" r:id="rId1"/>
  <headerFooter alignWithMargins="0">
    <oddHeader xml:space="preserve">&amp;C&amp;"Arial,Bold"Office of Local Government - 2021-22 Permissible Income Workpapers </oddHead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1:N92"/>
  <sheetViews>
    <sheetView topLeftCell="A58" workbookViewId="0"/>
  </sheetViews>
  <sheetFormatPr defaultRowHeight="12.75" x14ac:dyDescent="0.2"/>
  <cols>
    <col min="1" max="1" width="15.42578125" customWidth="1"/>
    <col min="3" max="3" width="2.42578125" customWidth="1"/>
    <col min="14" max="14" width="13.140625" customWidth="1"/>
  </cols>
  <sheetData>
    <row r="1" spans="1:14" x14ac:dyDescent="0.2">
      <c r="A1" s="338"/>
      <c r="B1" s="339"/>
      <c r="C1" s="339"/>
      <c r="D1" s="339"/>
      <c r="E1" s="339"/>
      <c r="F1" s="339"/>
      <c r="G1" s="339"/>
      <c r="H1" s="339"/>
      <c r="I1" s="339"/>
      <c r="J1" s="339"/>
      <c r="K1" s="339"/>
      <c r="L1" s="339"/>
      <c r="M1" s="339"/>
      <c r="N1" s="340"/>
    </row>
    <row r="2" spans="1:14" ht="27.75" x14ac:dyDescent="0.2">
      <c r="A2" s="341"/>
      <c r="B2" s="602" t="s">
        <v>431</v>
      </c>
      <c r="C2" s="602"/>
      <c r="D2" s="602"/>
      <c r="E2" s="602"/>
      <c r="F2" s="602"/>
      <c r="G2" s="602"/>
      <c r="H2" s="602"/>
      <c r="I2" s="602"/>
      <c r="J2" s="602"/>
      <c r="K2" s="602"/>
      <c r="L2" s="602"/>
      <c r="M2" s="602"/>
      <c r="N2" s="342"/>
    </row>
    <row r="3" spans="1:14" ht="20.25" x14ac:dyDescent="0.2">
      <c r="A3" s="341"/>
      <c r="B3" s="603" t="s">
        <v>432</v>
      </c>
      <c r="C3" s="603"/>
      <c r="D3" s="603"/>
      <c r="E3" s="603"/>
      <c r="F3" s="603"/>
      <c r="G3" s="603"/>
      <c r="H3" s="603"/>
      <c r="I3" s="603"/>
      <c r="J3" s="603"/>
      <c r="K3" s="603"/>
      <c r="L3" s="603"/>
      <c r="M3" s="603"/>
      <c r="N3" s="342"/>
    </row>
    <row r="4" spans="1:14" x14ac:dyDescent="0.2">
      <c r="A4" s="341"/>
      <c r="B4" s="201"/>
      <c r="C4" s="201"/>
      <c r="D4" s="201"/>
      <c r="E4" s="201"/>
      <c r="F4" s="201"/>
      <c r="G4" s="201"/>
      <c r="H4" s="201"/>
      <c r="I4" s="201"/>
      <c r="J4" s="201"/>
      <c r="K4" s="201"/>
      <c r="L4" s="201"/>
      <c r="M4" s="201"/>
      <c r="N4" s="342"/>
    </row>
    <row r="5" spans="1:14" x14ac:dyDescent="0.2">
      <c r="A5" s="341"/>
      <c r="B5" s="201"/>
      <c r="C5" s="201"/>
      <c r="D5" s="201"/>
      <c r="E5" s="201"/>
      <c r="F5" s="201"/>
      <c r="G5" s="201"/>
      <c r="H5" s="201"/>
      <c r="I5" s="201"/>
      <c r="J5" s="201"/>
      <c r="K5" s="201"/>
      <c r="L5" s="201"/>
      <c r="M5" s="201"/>
      <c r="N5" s="342"/>
    </row>
    <row r="6" spans="1:14" ht="13.5" thickBot="1" x14ac:dyDescent="0.25">
      <c r="A6" s="341"/>
      <c r="B6" s="201"/>
      <c r="C6" s="201"/>
      <c r="D6" s="201"/>
      <c r="E6" s="201"/>
      <c r="F6" s="201"/>
      <c r="G6" s="201"/>
      <c r="H6" s="201"/>
      <c r="I6" s="201"/>
      <c r="J6" s="201"/>
      <c r="K6" s="201"/>
      <c r="L6" s="201"/>
      <c r="M6" s="201"/>
      <c r="N6" s="342"/>
    </row>
    <row r="7" spans="1:14" ht="15" x14ac:dyDescent="0.2">
      <c r="A7" s="341"/>
      <c r="B7" s="604" t="s">
        <v>433</v>
      </c>
      <c r="C7" s="605"/>
      <c r="D7" s="605"/>
      <c r="E7" s="605"/>
      <c r="F7" s="605"/>
      <c r="G7" s="605"/>
      <c r="H7" s="605"/>
      <c r="I7" s="605"/>
      <c r="J7" s="605"/>
      <c r="K7" s="605"/>
      <c r="L7" s="605"/>
      <c r="M7" s="606"/>
      <c r="N7" s="342"/>
    </row>
    <row r="8" spans="1:14" x14ac:dyDescent="0.2">
      <c r="A8" s="341"/>
      <c r="B8" s="341"/>
      <c r="C8" s="201"/>
      <c r="D8" s="201"/>
      <c r="E8" s="201"/>
      <c r="F8" s="201"/>
      <c r="G8" s="201"/>
      <c r="H8" s="201"/>
      <c r="I8" s="201"/>
      <c r="J8" s="201"/>
      <c r="K8" s="201"/>
      <c r="L8" s="201"/>
      <c r="M8" s="342"/>
      <c r="N8" s="342"/>
    </row>
    <row r="9" spans="1:14" x14ac:dyDescent="0.2">
      <c r="A9" s="341"/>
      <c r="B9" s="341"/>
      <c r="C9" s="201"/>
      <c r="D9" s="601" t="s">
        <v>434</v>
      </c>
      <c r="E9" s="601"/>
      <c r="F9" s="201"/>
      <c r="G9" s="201"/>
      <c r="H9" s="201"/>
      <c r="I9" s="201"/>
      <c r="J9" s="201"/>
      <c r="K9" s="201"/>
      <c r="L9" s="201"/>
      <c r="M9" s="342"/>
      <c r="N9" s="342"/>
    </row>
    <row r="10" spans="1:14" x14ac:dyDescent="0.2">
      <c r="A10" s="341"/>
      <c r="B10" s="341" t="s">
        <v>228</v>
      </c>
      <c r="C10" s="201"/>
      <c r="D10" s="597" t="s">
        <v>435</v>
      </c>
      <c r="E10" s="597"/>
      <c r="F10" s="597"/>
      <c r="G10" s="597"/>
      <c r="H10" s="597"/>
      <c r="I10" s="597"/>
      <c r="J10" s="597"/>
      <c r="K10" s="597"/>
      <c r="L10" s="597"/>
      <c r="M10" s="342"/>
      <c r="N10" s="342"/>
    </row>
    <row r="11" spans="1:14" x14ac:dyDescent="0.2">
      <c r="A11" s="341"/>
      <c r="B11" s="341"/>
      <c r="C11" s="201"/>
      <c r="D11" s="597" t="s">
        <v>436</v>
      </c>
      <c r="E11" s="597"/>
      <c r="F11" s="201"/>
      <c r="G11" s="201"/>
      <c r="H11" s="201"/>
      <c r="I11" s="201"/>
      <c r="J11" s="201"/>
      <c r="K11" s="201"/>
      <c r="L11" s="201"/>
      <c r="M11" s="342"/>
      <c r="N11" s="342"/>
    </row>
    <row r="12" spans="1:14" x14ac:dyDescent="0.2">
      <c r="A12" s="341"/>
      <c r="B12" s="341"/>
      <c r="C12" s="201"/>
      <c r="D12" s="201"/>
      <c r="E12" s="201"/>
      <c r="F12" s="201"/>
      <c r="G12" s="201"/>
      <c r="H12" s="201"/>
      <c r="I12" s="201"/>
      <c r="J12" s="201"/>
      <c r="K12" s="201"/>
      <c r="L12" s="201"/>
      <c r="M12" s="342"/>
      <c r="N12" s="342"/>
    </row>
    <row r="13" spans="1:14" x14ac:dyDescent="0.2">
      <c r="A13" s="341"/>
      <c r="B13" s="341"/>
      <c r="C13" s="201"/>
      <c r="D13" s="201"/>
      <c r="E13" s="597" t="s">
        <v>437</v>
      </c>
      <c r="F13" s="597"/>
      <c r="G13" s="597"/>
      <c r="H13" s="597"/>
      <c r="I13" s="597"/>
      <c r="J13" s="597"/>
      <c r="K13" s="201"/>
      <c r="L13" s="201"/>
      <c r="M13" s="342"/>
      <c r="N13" s="342"/>
    </row>
    <row r="14" spans="1:14" x14ac:dyDescent="0.2">
      <c r="A14" s="341"/>
      <c r="B14" s="341"/>
      <c r="C14" s="201"/>
      <c r="D14" s="201"/>
      <c r="E14" s="201"/>
      <c r="F14" s="201"/>
      <c r="G14" s="201"/>
      <c r="H14" s="201"/>
      <c r="I14" s="201"/>
      <c r="J14" s="201"/>
      <c r="K14" s="201"/>
      <c r="L14" s="201"/>
      <c r="M14" s="342"/>
      <c r="N14" s="342"/>
    </row>
    <row r="15" spans="1:14" x14ac:dyDescent="0.2">
      <c r="A15" s="341"/>
      <c r="B15" s="341"/>
      <c r="C15" s="201"/>
      <c r="D15" s="597" t="s">
        <v>438</v>
      </c>
      <c r="E15" s="597"/>
      <c r="F15" s="597"/>
      <c r="G15" s="597"/>
      <c r="H15" s="597"/>
      <c r="I15" s="597"/>
      <c r="J15" s="597"/>
      <c r="K15" s="597"/>
      <c r="L15" s="597"/>
      <c r="M15" s="342"/>
      <c r="N15" s="342"/>
    </row>
    <row r="16" spans="1:14" x14ac:dyDescent="0.2">
      <c r="A16" s="341"/>
      <c r="B16" s="341"/>
      <c r="C16" s="201"/>
      <c r="D16" s="597" t="s">
        <v>439</v>
      </c>
      <c r="E16" s="597"/>
      <c r="F16" s="597"/>
      <c r="G16" s="597"/>
      <c r="H16" s="597"/>
      <c r="I16" s="597"/>
      <c r="J16" s="597"/>
      <c r="K16" s="597"/>
      <c r="L16" s="597"/>
      <c r="M16" s="342"/>
      <c r="N16" s="342"/>
    </row>
    <row r="17" spans="1:14" x14ac:dyDescent="0.2">
      <c r="A17" s="341"/>
      <c r="B17" s="341"/>
      <c r="C17" s="201"/>
      <c r="D17" s="597" t="s">
        <v>440</v>
      </c>
      <c r="E17" s="597"/>
      <c r="F17" s="201"/>
      <c r="G17" s="201"/>
      <c r="H17" s="201"/>
      <c r="I17" s="201"/>
      <c r="J17" s="201"/>
      <c r="K17" s="201"/>
      <c r="L17" s="201"/>
      <c r="M17" s="342"/>
      <c r="N17" s="342"/>
    </row>
    <row r="18" spans="1:14" x14ac:dyDescent="0.2">
      <c r="A18" s="341"/>
      <c r="B18" s="341"/>
      <c r="C18" s="201"/>
      <c r="D18" s="201"/>
      <c r="E18" s="201"/>
      <c r="F18" s="201"/>
      <c r="G18" s="201"/>
      <c r="H18" s="201"/>
      <c r="I18" s="201"/>
      <c r="J18" s="201"/>
      <c r="K18" s="201"/>
      <c r="L18" s="201"/>
      <c r="M18" s="342"/>
      <c r="N18" s="342"/>
    </row>
    <row r="19" spans="1:14" x14ac:dyDescent="0.2">
      <c r="A19" s="341"/>
      <c r="B19" s="341"/>
      <c r="C19" s="201"/>
      <c r="D19" s="597" t="s">
        <v>441</v>
      </c>
      <c r="E19" s="597"/>
      <c r="F19" s="597"/>
      <c r="G19" s="597"/>
      <c r="H19" s="597"/>
      <c r="I19" s="597"/>
      <c r="J19" s="597"/>
      <c r="K19" s="597"/>
      <c r="L19" s="597"/>
      <c r="M19" s="599"/>
      <c r="N19" s="342"/>
    </row>
    <row r="20" spans="1:14" x14ac:dyDescent="0.2">
      <c r="A20" s="341"/>
      <c r="B20" s="341"/>
      <c r="C20" s="201"/>
      <c r="D20" s="597" t="s">
        <v>442</v>
      </c>
      <c r="E20" s="597"/>
      <c r="F20" s="597"/>
      <c r="G20" s="597"/>
      <c r="H20" s="201"/>
      <c r="I20" s="201"/>
      <c r="J20" s="201"/>
      <c r="K20" s="201"/>
      <c r="L20" s="201"/>
      <c r="M20" s="342"/>
      <c r="N20" s="342"/>
    </row>
    <row r="21" spans="1:14" x14ac:dyDescent="0.2">
      <c r="A21" s="341"/>
      <c r="B21" s="341"/>
      <c r="C21" s="201"/>
      <c r="D21" s="201"/>
      <c r="E21" s="201"/>
      <c r="F21" s="201"/>
      <c r="G21" s="201"/>
      <c r="H21" s="201"/>
      <c r="I21" s="201"/>
      <c r="J21" s="201"/>
      <c r="K21" s="201"/>
      <c r="L21" s="201"/>
      <c r="M21" s="342"/>
      <c r="N21" s="342"/>
    </row>
    <row r="22" spans="1:14" x14ac:dyDescent="0.2">
      <c r="A22" s="341"/>
      <c r="B22" s="341"/>
      <c r="C22" s="201"/>
      <c r="D22" s="601" t="s">
        <v>443</v>
      </c>
      <c r="E22" s="601"/>
      <c r="F22" s="601"/>
      <c r="G22" s="601"/>
      <c r="H22" s="201"/>
      <c r="I22" s="201"/>
      <c r="J22" s="201"/>
      <c r="K22" s="201"/>
      <c r="L22" s="201"/>
      <c r="M22" s="342"/>
      <c r="N22" s="342"/>
    </row>
    <row r="23" spans="1:14" x14ac:dyDescent="0.2">
      <c r="A23" s="341"/>
      <c r="B23" s="341" t="s">
        <v>232</v>
      </c>
      <c r="C23" s="201"/>
      <c r="D23" s="597" t="s">
        <v>444</v>
      </c>
      <c r="E23" s="597"/>
      <c r="F23" s="597"/>
      <c r="G23" s="597"/>
      <c r="H23" s="597"/>
      <c r="I23" s="597"/>
      <c r="J23" s="597"/>
      <c r="K23" s="597"/>
      <c r="L23" s="597"/>
      <c r="M23" s="599"/>
      <c r="N23" s="342"/>
    </row>
    <row r="24" spans="1:14" x14ac:dyDescent="0.2">
      <c r="A24" s="341"/>
      <c r="B24" s="341"/>
      <c r="C24" s="201"/>
      <c r="D24" s="597" t="s">
        <v>445</v>
      </c>
      <c r="E24" s="597"/>
      <c r="F24" s="597"/>
      <c r="G24" s="597"/>
      <c r="H24" s="597"/>
      <c r="I24" s="597"/>
      <c r="J24" s="597"/>
      <c r="K24" s="597"/>
      <c r="L24" s="597"/>
      <c r="M24" s="342"/>
      <c r="N24" s="342"/>
    </row>
    <row r="25" spans="1:14" x14ac:dyDescent="0.2">
      <c r="A25" s="341"/>
      <c r="B25" s="341"/>
      <c r="C25" s="201"/>
      <c r="D25" s="597" t="s">
        <v>446</v>
      </c>
      <c r="E25" s="597"/>
      <c r="F25" s="597"/>
      <c r="G25" s="597"/>
      <c r="H25" s="201"/>
      <c r="I25" s="201"/>
      <c r="J25" s="201"/>
      <c r="K25" s="201"/>
      <c r="L25" s="201"/>
      <c r="M25" s="342"/>
      <c r="N25" s="342"/>
    </row>
    <row r="26" spans="1:14" x14ac:dyDescent="0.2">
      <c r="A26" s="341"/>
      <c r="B26" s="341"/>
      <c r="C26" s="201"/>
      <c r="D26" s="201"/>
      <c r="E26" s="201"/>
      <c r="F26" s="201"/>
      <c r="G26" s="201"/>
      <c r="H26" s="201"/>
      <c r="I26" s="201"/>
      <c r="J26" s="201"/>
      <c r="K26" s="201"/>
      <c r="L26" s="201"/>
      <c r="M26" s="342"/>
      <c r="N26" s="342"/>
    </row>
    <row r="27" spans="1:14" x14ac:dyDescent="0.2">
      <c r="A27" s="341"/>
      <c r="B27" s="341"/>
      <c r="C27" s="201"/>
      <c r="D27" s="601" t="s">
        <v>447</v>
      </c>
      <c r="E27" s="601"/>
      <c r="F27" s="601"/>
      <c r="G27" s="201"/>
      <c r="H27" s="201"/>
      <c r="I27" s="201"/>
      <c r="J27" s="201"/>
      <c r="K27" s="201"/>
      <c r="L27" s="201"/>
      <c r="M27" s="342"/>
      <c r="N27" s="342"/>
    </row>
    <row r="28" spans="1:14" x14ac:dyDescent="0.2">
      <c r="A28" s="341"/>
      <c r="B28" s="341" t="s">
        <v>233</v>
      </c>
      <c r="C28" s="201"/>
      <c r="D28" s="597" t="s">
        <v>448</v>
      </c>
      <c r="E28" s="597"/>
      <c r="F28" s="597"/>
      <c r="G28" s="597"/>
      <c r="H28" s="597"/>
      <c r="I28" s="597"/>
      <c r="J28" s="597"/>
      <c r="K28" s="597"/>
      <c r="L28" s="597"/>
      <c r="M28" s="342"/>
      <c r="N28" s="342"/>
    </row>
    <row r="29" spans="1:14" x14ac:dyDescent="0.2">
      <c r="A29" s="341"/>
      <c r="B29" s="341"/>
      <c r="C29" s="201"/>
      <c r="D29" s="597" t="s">
        <v>449</v>
      </c>
      <c r="E29" s="597"/>
      <c r="F29" s="597"/>
      <c r="G29" s="597"/>
      <c r="H29" s="597"/>
      <c r="I29" s="597"/>
      <c r="J29" s="597"/>
      <c r="K29" s="597"/>
      <c r="L29" s="597"/>
      <c r="M29" s="599"/>
      <c r="N29" s="342"/>
    </row>
    <row r="30" spans="1:14" x14ac:dyDescent="0.2">
      <c r="A30" s="341"/>
      <c r="B30" s="341"/>
      <c r="C30" s="201"/>
      <c r="D30" s="597" t="s">
        <v>450</v>
      </c>
      <c r="E30" s="597"/>
      <c r="F30" s="597"/>
      <c r="G30" s="201"/>
      <c r="H30" s="201"/>
      <c r="I30" s="201"/>
      <c r="J30" s="201"/>
      <c r="K30" s="201"/>
      <c r="L30" s="201"/>
      <c r="M30" s="342"/>
      <c r="N30" s="342"/>
    </row>
    <row r="31" spans="1:14" x14ac:dyDescent="0.2">
      <c r="A31" s="341"/>
      <c r="B31" s="341"/>
      <c r="C31" s="201"/>
      <c r="D31" s="201"/>
      <c r="E31" s="201"/>
      <c r="F31" s="201"/>
      <c r="G31" s="201"/>
      <c r="H31" s="201"/>
      <c r="I31" s="201"/>
      <c r="J31" s="201"/>
      <c r="K31" s="201"/>
      <c r="L31" s="201"/>
      <c r="M31" s="342"/>
      <c r="N31" s="342"/>
    </row>
    <row r="32" spans="1:14" x14ac:dyDescent="0.2">
      <c r="A32" s="341"/>
      <c r="B32" s="341"/>
      <c r="C32" s="201"/>
      <c r="D32" s="601" t="s">
        <v>451</v>
      </c>
      <c r="E32" s="601"/>
      <c r="F32" s="201"/>
      <c r="G32" s="201"/>
      <c r="H32" s="201"/>
      <c r="I32" s="201"/>
      <c r="J32" s="201"/>
      <c r="K32" s="201"/>
      <c r="L32" s="201"/>
      <c r="M32" s="342"/>
      <c r="N32" s="342"/>
    </row>
    <row r="33" spans="1:14" x14ac:dyDescent="0.2">
      <c r="A33" s="341"/>
      <c r="B33" s="341" t="s">
        <v>252</v>
      </c>
      <c r="C33" s="201"/>
      <c r="D33" s="597" t="s">
        <v>452</v>
      </c>
      <c r="E33" s="597"/>
      <c r="F33" s="597"/>
      <c r="G33" s="597"/>
      <c r="H33" s="597"/>
      <c r="I33" s="597"/>
      <c r="J33" s="597"/>
      <c r="K33" s="201"/>
      <c r="L33" s="201"/>
      <c r="M33" s="342"/>
      <c r="N33" s="342"/>
    </row>
    <row r="34" spans="1:14" x14ac:dyDescent="0.2">
      <c r="A34" s="341"/>
      <c r="B34" s="341"/>
      <c r="C34" s="201"/>
      <c r="D34" s="201"/>
      <c r="E34" s="201"/>
      <c r="F34" s="201"/>
      <c r="G34" s="201"/>
      <c r="H34" s="201"/>
      <c r="I34" s="201"/>
      <c r="J34" s="201"/>
      <c r="K34" s="201"/>
      <c r="L34" s="201"/>
      <c r="M34" s="342"/>
      <c r="N34" s="342"/>
    </row>
    <row r="35" spans="1:14" x14ac:dyDescent="0.2">
      <c r="A35" s="341"/>
      <c r="B35" s="341"/>
      <c r="C35" s="201"/>
      <c r="D35" s="201"/>
      <c r="E35" s="597" t="s">
        <v>453</v>
      </c>
      <c r="F35" s="597"/>
      <c r="G35" s="201"/>
      <c r="H35" s="201"/>
      <c r="I35" s="201"/>
      <c r="J35" s="201"/>
      <c r="K35" s="201"/>
      <c r="L35" s="201"/>
      <c r="M35" s="342"/>
      <c r="N35" s="342"/>
    </row>
    <row r="36" spans="1:14" x14ac:dyDescent="0.2">
      <c r="A36" s="341"/>
      <c r="B36" s="341"/>
      <c r="C36" s="201"/>
      <c r="D36" s="201"/>
      <c r="E36" s="597" t="s">
        <v>454</v>
      </c>
      <c r="F36" s="597"/>
      <c r="G36" s="201"/>
      <c r="H36" s="201"/>
      <c r="I36" s="201"/>
      <c r="J36" s="201"/>
      <c r="K36" s="201"/>
      <c r="L36" s="201"/>
      <c r="M36" s="342"/>
      <c r="N36" s="342"/>
    </row>
    <row r="37" spans="1:14" x14ac:dyDescent="0.2">
      <c r="A37" s="341"/>
      <c r="B37" s="341"/>
      <c r="C37" s="201"/>
      <c r="D37" s="201"/>
      <c r="E37" s="201"/>
      <c r="F37" s="201"/>
      <c r="G37" s="201"/>
      <c r="H37" s="201"/>
      <c r="I37" s="201"/>
      <c r="J37" s="201"/>
      <c r="K37" s="201"/>
      <c r="L37" s="201"/>
      <c r="M37" s="342"/>
      <c r="N37" s="342"/>
    </row>
    <row r="38" spans="1:14" x14ac:dyDescent="0.2">
      <c r="A38" s="341"/>
      <c r="B38" s="341"/>
      <c r="C38" s="201"/>
      <c r="D38" s="597" t="s">
        <v>455</v>
      </c>
      <c r="E38" s="597"/>
      <c r="F38" s="597"/>
      <c r="G38" s="597"/>
      <c r="H38" s="597"/>
      <c r="I38" s="597"/>
      <c r="J38" s="201"/>
      <c r="K38" s="201"/>
      <c r="L38" s="201"/>
      <c r="M38" s="342"/>
      <c r="N38" s="342"/>
    </row>
    <row r="39" spans="1:14" x14ac:dyDescent="0.2">
      <c r="A39" s="341"/>
      <c r="B39" s="341"/>
      <c r="C39" s="201"/>
      <c r="D39" s="202" t="s">
        <v>456</v>
      </c>
      <c r="E39" s="597" t="s">
        <v>457</v>
      </c>
      <c r="F39" s="597"/>
      <c r="G39" s="597"/>
      <c r="H39" s="597"/>
      <c r="I39" s="597"/>
      <c r="J39" s="597"/>
      <c r="K39" s="597"/>
      <c r="L39" s="597"/>
      <c r="M39" s="599"/>
      <c r="N39" s="342"/>
    </row>
    <row r="40" spans="1:14" x14ac:dyDescent="0.2">
      <c r="A40" s="341"/>
      <c r="B40" s="341"/>
      <c r="C40" s="201"/>
      <c r="D40" s="201"/>
      <c r="E40" s="597" t="s">
        <v>458</v>
      </c>
      <c r="F40" s="597"/>
      <c r="G40" s="597"/>
      <c r="H40" s="597"/>
      <c r="I40" s="597"/>
      <c r="J40" s="201"/>
      <c r="K40" s="201"/>
      <c r="L40" s="201"/>
      <c r="M40" s="342"/>
      <c r="N40" s="342"/>
    </row>
    <row r="41" spans="1:14" x14ac:dyDescent="0.2">
      <c r="A41" s="341"/>
      <c r="B41" s="341"/>
      <c r="C41" s="201"/>
      <c r="D41" s="202" t="s">
        <v>456</v>
      </c>
      <c r="E41" s="597" t="s">
        <v>459</v>
      </c>
      <c r="F41" s="597"/>
      <c r="G41" s="597"/>
      <c r="H41" s="597"/>
      <c r="I41" s="597"/>
      <c r="J41" s="597"/>
      <c r="K41" s="597"/>
      <c r="L41" s="597"/>
      <c r="M41" s="342"/>
      <c r="N41" s="342"/>
    </row>
    <row r="42" spans="1:14" x14ac:dyDescent="0.2">
      <c r="A42" s="341"/>
      <c r="B42" s="341"/>
      <c r="C42" s="201"/>
      <c r="D42" s="201"/>
      <c r="E42" s="597" t="s">
        <v>460</v>
      </c>
      <c r="F42" s="597"/>
      <c r="G42" s="597"/>
      <c r="H42" s="597"/>
      <c r="I42" s="201"/>
      <c r="J42" s="201"/>
      <c r="K42" s="201"/>
      <c r="L42" s="201"/>
      <c r="M42" s="342"/>
      <c r="N42" s="342"/>
    </row>
    <row r="43" spans="1:14" x14ac:dyDescent="0.2">
      <c r="A43" s="341"/>
      <c r="B43" s="341"/>
      <c r="C43" s="201"/>
      <c r="D43" s="202" t="s">
        <v>456</v>
      </c>
      <c r="E43" s="597" t="s">
        <v>461</v>
      </c>
      <c r="F43" s="597"/>
      <c r="G43" s="597"/>
      <c r="H43" s="597"/>
      <c r="I43" s="597"/>
      <c r="J43" s="597"/>
      <c r="K43" s="597"/>
      <c r="L43" s="597"/>
      <c r="M43" s="342"/>
      <c r="N43" s="342"/>
    </row>
    <row r="44" spans="1:14" x14ac:dyDescent="0.2">
      <c r="A44" s="341"/>
      <c r="B44" s="341"/>
      <c r="C44" s="201"/>
      <c r="D44" s="202" t="s">
        <v>456</v>
      </c>
      <c r="E44" s="597" t="s">
        <v>462</v>
      </c>
      <c r="F44" s="597"/>
      <c r="G44" s="597"/>
      <c r="H44" s="597"/>
      <c r="I44" s="597"/>
      <c r="J44" s="597"/>
      <c r="K44" s="201"/>
      <c r="L44" s="201"/>
      <c r="M44" s="342"/>
      <c r="N44" s="342"/>
    </row>
    <row r="45" spans="1:14" x14ac:dyDescent="0.2">
      <c r="A45" s="341"/>
      <c r="B45" s="341"/>
      <c r="C45" s="201"/>
      <c r="D45" s="201"/>
      <c r="E45" s="201"/>
      <c r="F45" s="201"/>
      <c r="G45" s="201"/>
      <c r="H45" s="201"/>
      <c r="I45" s="201"/>
      <c r="J45" s="201"/>
      <c r="K45" s="201"/>
      <c r="L45" s="201"/>
      <c r="M45" s="342"/>
      <c r="N45" s="342"/>
    </row>
    <row r="46" spans="1:14" x14ac:dyDescent="0.2">
      <c r="A46" s="341"/>
      <c r="B46" s="341"/>
      <c r="C46" s="201"/>
      <c r="D46" s="597" t="s">
        <v>441</v>
      </c>
      <c r="E46" s="597"/>
      <c r="F46" s="597"/>
      <c r="G46" s="597"/>
      <c r="H46" s="597"/>
      <c r="I46" s="597"/>
      <c r="J46" s="597"/>
      <c r="K46" s="597"/>
      <c r="L46" s="597"/>
      <c r="M46" s="599"/>
      <c r="N46" s="342"/>
    </row>
    <row r="47" spans="1:14" x14ac:dyDescent="0.2">
      <c r="A47" s="341"/>
      <c r="B47" s="341"/>
      <c r="C47" s="201"/>
      <c r="D47" s="597" t="s">
        <v>442</v>
      </c>
      <c r="E47" s="597"/>
      <c r="F47" s="597"/>
      <c r="G47" s="597"/>
      <c r="H47" s="201"/>
      <c r="I47" s="201"/>
      <c r="J47" s="201"/>
      <c r="K47" s="201"/>
      <c r="L47" s="201"/>
      <c r="M47" s="342"/>
      <c r="N47" s="342"/>
    </row>
    <row r="48" spans="1:14" x14ac:dyDescent="0.2">
      <c r="A48" s="341"/>
      <c r="B48" s="341"/>
      <c r="C48" s="201"/>
      <c r="D48" s="201"/>
      <c r="E48" s="201"/>
      <c r="F48" s="201"/>
      <c r="G48" s="201"/>
      <c r="H48" s="201"/>
      <c r="I48" s="201"/>
      <c r="J48" s="201"/>
      <c r="K48" s="201"/>
      <c r="L48" s="201"/>
      <c r="M48" s="342"/>
      <c r="N48" s="342"/>
    </row>
    <row r="49" spans="1:14" x14ac:dyDescent="0.2">
      <c r="A49" s="341"/>
      <c r="B49" s="341"/>
      <c r="C49" s="201"/>
      <c r="D49" s="201"/>
      <c r="E49" s="343" t="s">
        <v>362</v>
      </c>
      <c r="F49" s="597" t="s">
        <v>463</v>
      </c>
      <c r="G49" s="597"/>
      <c r="H49" s="597"/>
      <c r="I49" s="597"/>
      <c r="J49" s="597"/>
      <c r="K49" s="597"/>
      <c r="L49" s="597"/>
      <c r="M49" s="342"/>
      <c r="N49" s="342"/>
    </row>
    <row r="50" spans="1:14" x14ac:dyDescent="0.2">
      <c r="A50" s="341"/>
      <c r="B50" s="341"/>
      <c r="C50" s="201"/>
      <c r="D50" s="201"/>
      <c r="E50" s="201"/>
      <c r="F50" s="597" t="s">
        <v>464</v>
      </c>
      <c r="G50" s="597"/>
      <c r="H50" s="597"/>
      <c r="I50" s="597"/>
      <c r="J50" s="597"/>
      <c r="K50" s="597"/>
      <c r="L50" s="597"/>
      <c r="M50" s="342"/>
      <c r="N50" s="342"/>
    </row>
    <row r="51" spans="1:14" x14ac:dyDescent="0.2">
      <c r="A51" s="341"/>
      <c r="B51" s="341"/>
      <c r="C51" s="201"/>
      <c r="D51" s="201"/>
      <c r="E51" s="201"/>
      <c r="F51" s="597" t="s">
        <v>465</v>
      </c>
      <c r="G51" s="597"/>
      <c r="H51" s="597"/>
      <c r="I51" s="597"/>
      <c r="J51" s="201"/>
      <c r="K51" s="201"/>
      <c r="L51" s="201"/>
      <c r="M51" s="342"/>
      <c r="N51" s="342"/>
    </row>
    <row r="52" spans="1:14" x14ac:dyDescent="0.2">
      <c r="A52" s="341"/>
      <c r="B52" s="341"/>
      <c r="C52" s="201"/>
      <c r="D52" s="201"/>
      <c r="E52" s="201"/>
      <c r="F52" s="201"/>
      <c r="G52" s="201"/>
      <c r="H52" s="201"/>
      <c r="I52" s="201"/>
      <c r="J52" s="201"/>
      <c r="K52" s="201"/>
      <c r="L52" s="201"/>
      <c r="M52" s="342"/>
      <c r="N52" s="342"/>
    </row>
    <row r="53" spans="1:14" x14ac:dyDescent="0.2">
      <c r="A53" s="341"/>
      <c r="B53" s="341"/>
      <c r="C53" s="201"/>
      <c r="D53" s="601" t="s">
        <v>466</v>
      </c>
      <c r="E53" s="601"/>
      <c r="F53" s="601"/>
      <c r="G53" s="201"/>
      <c r="H53" s="201"/>
      <c r="I53" s="201"/>
      <c r="J53" s="201"/>
      <c r="K53" s="201"/>
      <c r="L53" s="201"/>
      <c r="M53" s="342"/>
      <c r="N53" s="342"/>
    </row>
    <row r="54" spans="1:14" x14ac:dyDescent="0.2">
      <c r="A54" s="341"/>
      <c r="B54" s="341" t="s">
        <v>255</v>
      </c>
      <c r="C54" s="201"/>
      <c r="D54" s="597" t="s">
        <v>467</v>
      </c>
      <c r="E54" s="597"/>
      <c r="F54" s="597"/>
      <c r="G54" s="597"/>
      <c r="H54" s="597"/>
      <c r="I54" s="597"/>
      <c r="J54" s="597"/>
      <c r="K54" s="597"/>
      <c r="L54" s="597"/>
      <c r="M54" s="342"/>
      <c r="N54" s="342"/>
    </row>
    <row r="55" spans="1:14" x14ac:dyDescent="0.2">
      <c r="A55" s="341"/>
      <c r="B55" s="341"/>
      <c r="C55" s="201"/>
      <c r="D55" s="597" t="s">
        <v>468</v>
      </c>
      <c r="E55" s="597"/>
      <c r="F55" s="597"/>
      <c r="G55" s="597"/>
      <c r="H55" s="597"/>
      <c r="I55" s="597"/>
      <c r="J55" s="597"/>
      <c r="K55" s="597"/>
      <c r="L55" s="597"/>
      <c r="M55" s="342"/>
      <c r="N55" s="342"/>
    </row>
    <row r="56" spans="1:14" x14ac:dyDescent="0.2">
      <c r="A56" s="341"/>
      <c r="B56" s="341"/>
      <c r="C56" s="201"/>
      <c r="D56" s="597" t="s">
        <v>469</v>
      </c>
      <c r="E56" s="597"/>
      <c r="F56" s="201"/>
      <c r="G56" s="201"/>
      <c r="H56" s="201"/>
      <c r="I56" s="201"/>
      <c r="J56" s="201"/>
      <c r="K56" s="201"/>
      <c r="L56" s="201"/>
      <c r="M56" s="342"/>
      <c r="N56" s="342"/>
    </row>
    <row r="57" spans="1:14" x14ac:dyDescent="0.2">
      <c r="A57" s="341"/>
      <c r="B57" s="341"/>
      <c r="C57" s="201"/>
      <c r="D57" s="201"/>
      <c r="E57" s="201"/>
      <c r="F57" s="201"/>
      <c r="G57" s="201"/>
      <c r="H57" s="201"/>
      <c r="I57" s="201"/>
      <c r="J57" s="201"/>
      <c r="K57" s="201"/>
      <c r="L57" s="201"/>
      <c r="M57" s="342"/>
      <c r="N57" s="342"/>
    </row>
    <row r="58" spans="1:14" x14ac:dyDescent="0.2">
      <c r="A58" s="341"/>
      <c r="B58" s="341"/>
      <c r="C58" s="201"/>
      <c r="D58" s="201"/>
      <c r="E58" s="597" t="s">
        <v>470</v>
      </c>
      <c r="F58" s="597"/>
      <c r="G58" s="597"/>
      <c r="H58" s="201"/>
      <c r="I58" s="201"/>
      <c r="J58" s="201"/>
      <c r="K58" s="201"/>
      <c r="L58" s="201"/>
      <c r="M58" s="342"/>
      <c r="N58" s="342"/>
    </row>
    <row r="59" spans="1:14" x14ac:dyDescent="0.2">
      <c r="A59" s="341"/>
      <c r="B59" s="341"/>
      <c r="C59" s="201"/>
      <c r="D59" s="201"/>
      <c r="E59" s="597" t="s">
        <v>471</v>
      </c>
      <c r="F59" s="597"/>
      <c r="G59" s="201"/>
      <c r="H59" s="201"/>
      <c r="I59" s="201"/>
      <c r="J59" s="201"/>
      <c r="K59" s="201"/>
      <c r="L59" s="201"/>
      <c r="M59" s="342"/>
      <c r="N59" s="342"/>
    </row>
    <row r="60" spans="1:14" x14ac:dyDescent="0.2">
      <c r="A60" s="341"/>
      <c r="B60" s="341"/>
      <c r="C60" s="201"/>
      <c r="D60" s="201"/>
      <c r="E60" s="201"/>
      <c r="F60" s="201"/>
      <c r="G60" s="201"/>
      <c r="H60" s="201"/>
      <c r="I60" s="201"/>
      <c r="J60" s="201"/>
      <c r="K60" s="201"/>
      <c r="L60" s="201"/>
      <c r="M60" s="342"/>
      <c r="N60" s="342"/>
    </row>
    <row r="61" spans="1:14" x14ac:dyDescent="0.2">
      <c r="A61" s="341"/>
      <c r="B61" s="341"/>
      <c r="C61" s="201"/>
      <c r="D61" s="343" t="s">
        <v>362</v>
      </c>
      <c r="E61" s="597" t="s">
        <v>472</v>
      </c>
      <c r="F61" s="597"/>
      <c r="G61" s="597"/>
      <c r="H61" s="597"/>
      <c r="I61" s="597"/>
      <c r="J61" s="597"/>
      <c r="K61" s="597"/>
      <c r="L61" s="597"/>
      <c r="M61" s="342"/>
      <c r="N61" s="342"/>
    </row>
    <row r="62" spans="1:14" x14ac:dyDescent="0.2">
      <c r="A62" s="341"/>
      <c r="B62" s="341"/>
      <c r="C62" s="201"/>
      <c r="D62" s="201"/>
      <c r="E62" s="597" t="s">
        <v>473</v>
      </c>
      <c r="F62" s="597"/>
      <c r="G62" s="201"/>
      <c r="H62" s="201"/>
      <c r="I62" s="201"/>
      <c r="J62" s="201"/>
      <c r="K62" s="201"/>
      <c r="L62" s="201"/>
      <c r="M62" s="342"/>
      <c r="N62" s="342"/>
    </row>
    <row r="63" spans="1:14" x14ac:dyDescent="0.2">
      <c r="A63" s="341"/>
      <c r="B63" s="341"/>
      <c r="C63" s="201"/>
      <c r="D63" s="201"/>
      <c r="E63" s="201"/>
      <c r="F63" s="201"/>
      <c r="G63" s="201"/>
      <c r="H63" s="201"/>
      <c r="I63" s="201"/>
      <c r="J63" s="201"/>
      <c r="K63" s="201"/>
      <c r="L63" s="201"/>
      <c r="M63" s="342"/>
      <c r="N63" s="342"/>
    </row>
    <row r="64" spans="1:14" x14ac:dyDescent="0.2">
      <c r="A64" s="341"/>
      <c r="B64" s="341"/>
      <c r="C64" s="201"/>
      <c r="D64" s="601" t="s">
        <v>474</v>
      </c>
      <c r="E64" s="601"/>
      <c r="F64" s="201"/>
      <c r="G64" s="201"/>
      <c r="H64" s="201"/>
      <c r="I64" s="201"/>
      <c r="J64" s="201"/>
      <c r="K64" s="201"/>
      <c r="L64" s="201"/>
      <c r="M64" s="342"/>
      <c r="N64" s="342"/>
    </row>
    <row r="65" spans="1:14" x14ac:dyDescent="0.2">
      <c r="A65" s="341"/>
      <c r="B65" s="341" t="s">
        <v>475</v>
      </c>
      <c r="C65" s="201"/>
      <c r="D65" s="597" t="s">
        <v>476</v>
      </c>
      <c r="E65" s="597"/>
      <c r="F65" s="597"/>
      <c r="G65" s="597"/>
      <c r="H65" s="597"/>
      <c r="I65" s="597"/>
      <c r="J65" s="597"/>
      <c r="K65" s="597"/>
      <c r="L65" s="597"/>
      <c r="M65" s="342"/>
      <c r="N65" s="342"/>
    </row>
    <row r="66" spans="1:14" x14ac:dyDescent="0.2">
      <c r="A66" s="341"/>
      <c r="B66" s="341"/>
      <c r="C66" s="201"/>
      <c r="D66" s="597" t="s">
        <v>477</v>
      </c>
      <c r="E66" s="597"/>
      <c r="F66" s="597"/>
      <c r="G66" s="597"/>
      <c r="H66" s="597"/>
      <c r="I66" s="597"/>
      <c r="J66" s="201"/>
      <c r="K66" s="201"/>
      <c r="L66" s="201"/>
      <c r="M66" s="342"/>
      <c r="N66" s="342"/>
    </row>
    <row r="67" spans="1:14" x14ac:dyDescent="0.2">
      <c r="A67" s="341"/>
      <c r="B67" s="341"/>
      <c r="C67" s="201"/>
      <c r="D67" s="201"/>
      <c r="E67" s="201"/>
      <c r="F67" s="201"/>
      <c r="G67" s="201"/>
      <c r="H67" s="201"/>
      <c r="I67" s="201"/>
      <c r="J67" s="201"/>
      <c r="K67" s="201"/>
      <c r="L67" s="201"/>
      <c r="M67" s="342"/>
      <c r="N67" s="342"/>
    </row>
    <row r="68" spans="1:14" x14ac:dyDescent="0.2">
      <c r="A68" s="341"/>
      <c r="B68" s="341"/>
      <c r="C68" s="201"/>
      <c r="D68" s="201"/>
      <c r="E68" s="597" t="s">
        <v>470</v>
      </c>
      <c r="F68" s="597"/>
      <c r="G68" s="597"/>
      <c r="H68" s="344">
        <v>1</v>
      </c>
      <c r="I68" s="201"/>
      <c r="J68" s="201"/>
      <c r="K68" s="201"/>
      <c r="L68" s="201"/>
      <c r="M68" s="342"/>
      <c r="N68" s="342"/>
    </row>
    <row r="69" spans="1:14" x14ac:dyDescent="0.2">
      <c r="A69" s="341"/>
      <c r="B69" s="341"/>
      <c r="C69" s="201"/>
      <c r="D69" s="201"/>
      <c r="E69" s="597" t="s">
        <v>471</v>
      </c>
      <c r="F69" s="597"/>
      <c r="G69" s="201"/>
      <c r="H69" s="344">
        <v>0.83</v>
      </c>
      <c r="I69" s="201"/>
      <c r="J69" s="201"/>
      <c r="K69" s="201"/>
      <c r="L69" s="201"/>
      <c r="M69" s="342"/>
      <c r="N69" s="342"/>
    </row>
    <row r="70" spans="1:14" x14ac:dyDescent="0.2">
      <c r="A70" s="341"/>
      <c r="B70" s="341"/>
      <c r="C70" s="201"/>
      <c r="D70" s="201"/>
      <c r="E70" s="201"/>
      <c r="F70" s="201"/>
      <c r="G70" s="201"/>
      <c r="H70" s="201"/>
      <c r="I70" s="201"/>
      <c r="J70" s="201"/>
      <c r="K70" s="201"/>
      <c r="L70" s="201"/>
      <c r="M70" s="342"/>
      <c r="N70" s="342"/>
    </row>
    <row r="71" spans="1:14" x14ac:dyDescent="0.2">
      <c r="A71" s="341"/>
      <c r="B71" s="341"/>
      <c r="C71" s="201"/>
      <c r="D71" s="600" t="s">
        <v>478</v>
      </c>
      <c r="E71" s="600"/>
      <c r="F71" s="600"/>
      <c r="G71" s="600"/>
      <c r="H71" s="600"/>
      <c r="I71" s="600"/>
      <c r="J71" s="600"/>
      <c r="K71" s="600"/>
      <c r="L71" s="600"/>
      <c r="M71" s="342"/>
      <c r="N71" s="342"/>
    </row>
    <row r="72" spans="1:14" x14ac:dyDescent="0.2">
      <c r="A72" s="341"/>
      <c r="B72" s="341"/>
      <c r="C72" s="201"/>
      <c r="D72" s="600" t="s">
        <v>479</v>
      </c>
      <c r="E72" s="600"/>
      <c r="F72" s="600"/>
      <c r="G72" s="600"/>
      <c r="H72" s="600"/>
      <c r="I72" s="600"/>
      <c r="J72" s="600"/>
      <c r="K72" s="600"/>
      <c r="L72" s="600"/>
      <c r="M72" s="342"/>
      <c r="N72" s="342"/>
    </row>
    <row r="73" spans="1:14" x14ac:dyDescent="0.2">
      <c r="A73" s="341"/>
      <c r="B73" s="341"/>
      <c r="C73" s="201"/>
      <c r="D73" s="600" t="s">
        <v>480</v>
      </c>
      <c r="E73" s="600"/>
      <c r="F73" s="600"/>
      <c r="G73" s="600"/>
      <c r="H73" s="600"/>
      <c r="I73" s="600"/>
      <c r="J73" s="600"/>
      <c r="K73" s="600"/>
      <c r="L73" s="600"/>
      <c r="M73" s="342"/>
      <c r="N73" s="342"/>
    </row>
    <row r="74" spans="1:14" x14ac:dyDescent="0.2">
      <c r="A74" s="341"/>
      <c r="B74" s="341"/>
      <c r="C74" s="201"/>
      <c r="D74" s="600" t="s">
        <v>481</v>
      </c>
      <c r="E74" s="600"/>
      <c r="F74" s="201"/>
      <c r="G74" s="201"/>
      <c r="H74" s="201"/>
      <c r="I74" s="201"/>
      <c r="J74" s="201"/>
      <c r="K74" s="201"/>
      <c r="L74" s="201"/>
      <c r="M74" s="342"/>
      <c r="N74" s="342"/>
    </row>
    <row r="75" spans="1:14" x14ac:dyDescent="0.2">
      <c r="A75" s="341"/>
      <c r="B75" s="341"/>
      <c r="C75" s="201"/>
      <c r="D75" s="203"/>
      <c r="E75" s="203"/>
      <c r="F75" s="201"/>
      <c r="G75" s="201"/>
      <c r="H75" s="201"/>
      <c r="I75" s="201"/>
      <c r="J75" s="201"/>
      <c r="K75" s="201"/>
      <c r="L75" s="201"/>
      <c r="M75" s="342"/>
      <c r="N75" s="342"/>
    </row>
    <row r="76" spans="1:14" x14ac:dyDescent="0.2">
      <c r="A76" s="341"/>
      <c r="B76" s="341"/>
      <c r="C76" s="201"/>
      <c r="D76" s="203"/>
      <c r="E76" s="203"/>
      <c r="F76" s="201"/>
      <c r="G76" s="201"/>
      <c r="H76" s="201"/>
      <c r="I76" s="201"/>
      <c r="J76" s="201"/>
      <c r="K76" s="201"/>
      <c r="L76" s="201"/>
      <c r="M76" s="342"/>
      <c r="N76" s="342"/>
    </row>
    <row r="77" spans="1:14" x14ac:dyDescent="0.2">
      <c r="A77" s="341"/>
      <c r="B77" s="341"/>
      <c r="C77" s="201"/>
      <c r="D77" s="201"/>
      <c r="E77" s="201"/>
      <c r="F77" s="201"/>
      <c r="G77" s="201"/>
      <c r="H77" s="201"/>
      <c r="I77" s="201"/>
      <c r="J77" s="201"/>
      <c r="K77" s="201"/>
      <c r="L77" s="201"/>
      <c r="M77" s="342"/>
      <c r="N77" s="342"/>
    </row>
    <row r="78" spans="1:14" x14ac:dyDescent="0.2">
      <c r="A78" s="341"/>
      <c r="B78" s="341"/>
      <c r="C78" s="201"/>
      <c r="D78" s="600" t="s">
        <v>482</v>
      </c>
      <c r="E78" s="600"/>
      <c r="F78" s="600"/>
      <c r="G78" s="600"/>
      <c r="H78" s="600"/>
      <c r="I78" s="600"/>
      <c r="J78" s="600"/>
      <c r="K78" s="600"/>
      <c r="L78" s="600"/>
      <c r="M78" s="342"/>
      <c r="N78" s="342"/>
    </row>
    <row r="79" spans="1:14" x14ac:dyDescent="0.2">
      <c r="A79" s="341"/>
      <c r="B79" s="341"/>
      <c r="C79" s="201"/>
      <c r="D79" s="597" t="s">
        <v>483</v>
      </c>
      <c r="E79" s="597"/>
      <c r="F79" s="597"/>
      <c r="G79" s="597"/>
      <c r="H79" s="597"/>
      <c r="I79" s="597"/>
      <c r="J79" s="597"/>
      <c r="K79" s="597"/>
      <c r="L79" s="597"/>
      <c r="M79" s="342"/>
      <c r="N79" s="342"/>
    </row>
    <row r="80" spans="1:14" x14ac:dyDescent="0.2">
      <c r="A80" s="341"/>
      <c r="B80" s="341"/>
      <c r="C80" s="201"/>
      <c r="D80" s="597" t="s">
        <v>484</v>
      </c>
      <c r="E80" s="597"/>
      <c r="F80" s="597"/>
      <c r="G80" s="597"/>
      <c r="H80" s="597"/>
      <c r="I80" s="597"/>
      <c r="J80" s="597"/>
      <c r="K80" s="597"/>
      <c r="L80" s="597"/>
      <c r="M80" s="342"/>
      <c r="N80" s="342"/>
    </row>
    <row r="81" spans="1:14" x14ac:dyDescent="0.2">
      <c r="A81" s="341"/>
      <c r="B81" s="341"/>
      <c r="C81" s="201"/>
      <c r="D81" s="598"/>
      <c r="E81" s="598"/>
      <c r="F81" s="201"/>
      <c r="G81" s="201"/>
      <c r="H81" s="201"/>
      <c r="I81" s="201"/>
      <c r="J81" s="201"/>
      <c r="K81" s="201"/>
      <c r="L81" s="201"/>
      <c r="M81" s="342"/>
      <c r="N81" s="342"/>
    </row>
    <row r="82" spans="1:14" x14ac:dyDescent="0.2">
      <c r="A82" s="341"/>
      <c r="B82" s="341"/>
      <c r="C82" s="201"/>
      <c r="D82" s="201"/>
      <c r="E82" s="201"/>
      <c r="F82" s="201"/>
      <c r="G82" s="201"/>
      <c r="H82" s="201"/>
      <c r="I82" s="201"/>
      <c r="J82" s="201"/>
      <c r="K82" s="201"/>
      <c r="L82" s="201"/>
      <c r="M82" s="342"/>
      <c r="N82" s="342"/>
    </row>
    <row r="83" spans="1:14" x14ac:dyDescent="0.2">
      <c r="A83" s="341"/>
      <c r="B83" s="341"/>
      <c r="C83" s="201"/>
      <c r="D83" s="597" t="s">
        <v>441</v>
      </c>
      <c r="E83" s="597"/>
      <c r="F83" s="597"/>
      <c r="G83" s="597"/>
      <c r="H83" s="597"/>
      <c r="I83" s="597"/>
      <c r="J83" s="597"/>
      <c r="K83" s="597"/>
      <c r="L83" s="597"/>
      <c r="M83" s="599"/>
      <c r="N83" s="342"/>
    </row>
    <row r="84" spans="1:14" x14ac:dyDescent="0.2">
      <c r="A84" s="341"/>
      <c r="B84" s="341"/>
      <c r="C84" s="201"/>
      <c r="D84" s="597" t="s">
        <v>442</v>
      </c>
      <c r="E84" s="597"/>
      <c r="F84" s="597"/>
      <c r="G84" s="597"/>
      <c r="H84" s="201"/>
      <c r="I84" s="201"/>
      <c r="J84" s="201"/>
      <c r="K84" s="201"/>
      <c r="L84" s="201"/>
      <c r="M84" s="342"/>
      <c r="N84" s="342"/>
    </row>
    <row r="85" spans="1:14" x14ac:dyDescent="0.2">
      <c r="A85" s="341"/>
      <c r="B85" s="341"/>
      <c r="C85" s="201"/>
      <c r="D85" s="201"/>
      <c r="E85" s="201"/>
      <c r="F85" s="201"/>
      <c r="G85" s="201"/>
      <c r="H85" s="201"/>
      <c r="I85" s="201"/>
      <c r="J85" s="201"/>
      <c r="K85" s="201"/>
      <c r="L85" s="201"/>
      <c r="M85" s="342"/>
      <c r="N85" s="342"/>
    </row>
    <row r="86" spans="1:14" x14ac:dyDescent="0.2">
      <c r="A86" s="341"/>
      <c r="B86" s="341"/>
      <c r="C86" s="201"/>
      <c r="D86" s="201"/>
      <c r="E86" s="201"/>
      <c r="F86" s="201"/>
      <c r="G86" s="201"/>
      <c r="H86" s="201"/>
      <c r="I86" s="201"/>
      <c r="J86" s="201"/>
      <c r="K86" s="201"/>
      <c r="L86" s="201"/>
      <c r="M86" s="342"/>
      <c r="N86" s="342"/>
    </row>
    <row r="87" spans="1:14" x14ac:dyDescent="0.2">
      <c r="A87" s="341"/>
      <c r="B87" s="341"/>
      <c r="C87" s="201"/>
      <c r="D87" s="201"/>
      <c r="E87" s="201"/>
      <c r="F87" s="201"/>
      <c r="G87" s="201"/>
      <c r="H87" s="201"/>
      <c r="I87" s="201"/>
      <c r="J87" s="201"/>
      <c r="K87" s="201"/>
      <c r="L87" s="201"/>
      <c r="M87" s="342"/>
      <c r="N87" s="342"/>
    </row>
    <row r="88" spans="1:14" ht="13.5" thickBot="1" x14ac:dyDescent="0.25">
      <c r="A88" s="341"/>
      <c r="B88" s="345"/>
      <c r="C88" s="346"/>
      <c r="D88" s="346"/>
      <c r="E88" s="346"/>
      <c r="F88" s="346"/>
      <c r="G88" s="346"/>
      <c r="H88" s="346"/>
      <c r="I88" s="346"/>
      <c r="J88" s="346"/>
      <c r="K88" s="346"/>
      <c r="L88" s="346"/>
      <c r="M88" s="347"/>
      <c r="N88" s="342"/>
    </row>
    <row r="89" spans="1:14" x14ac:dyDescent="0.2">
      <c r="A89" s="341"/>
      <c r="B89" s="201"/>
      <c r="C89" s="201"/>
      <c r="D89" s="201"/>
      <c r="E89" s="201"/>
      <c r="F89" s="201"/>
      <c r="G89" s="201"/>
      <c r="H89" s="201"/>
      <c r="I89" s="201"/>
      <c r="J89" s="201"/>
      <c r="K89" s="201"/>
      <c r="L89" s="201"/>
      <c r="M89" s="201"/>
      <c r="N89" s="342"/>
    </row>
    <row r="90" spans="1:14" x14ac:dyDescent="0.2">
      <c r="A90" s="341"/>
      <c r="B90" s="201"/>
      <c r="C90" s="596" t="s">
        <v>485</v>
      </c>
      <c r="D90" s="596"/>
      <c r="E90" s="596"/>
      <c r="F90" s="596"/>
      <c r="G90" s="596"/>
      <c r="H90" s="596"/>
      <c r="I90" s="596"/>
      <c r="J90" s="596"/>
      <c r="K90" s="596"/>
      <c r="L90" s="596"/>
      <c r="M90" s="201"/>
      <c r="N90" s="342"/>
    </row>
    <row r="91" spans="1:14" x14ac:dyDescent="0.2">
      <c r="A91" s="341"/>
      <c r="B91" s="201"/>
      <c r="C91" s="596" t="s">
        <v>486</v>
      </c>
      <c r="D91" s="596"/>
      <c r="E91" s="596"/>
      <c r="F91" s="596"/>
      <c r="G91" s="596"/>
      <c r="H91" s="596"/>
      <c r="I91" s="596"/>
      <c r="J91" s="596"/>
      <c r="K91" s="596"/>
      <c r="L91" s="596"/>
      <c r="M91" s="201"/>
      <c r="N91" s="342"/>
    </row>
    <row r="92" spans="1:14" ht="13.5" thickBot="1" x14ac:dyDescent="0.25">
      <c r="A92" s="345"/>
      <c r="B92" s="346"/>
      <c r="C92" s="346"/>
      <c r="D92" s="346"/>
      <c r="E92" s="346"/>
      <c r="F92" s="346"/>
      <c r="G92" s="346"/>
      <c r="H92" s="346"/>
      <c r="I92" s="346"/>
      <c r="J92" s="346"/>
      <c r="K92" s="346"/>
      <c r="L92" s="346"/>
      <c r="M92" s="346"/>
      <c r="N92" s="347"/>
    </row>
  </sheetData>
  <mergeCells count="61">
    <mergeCell ref="D11:E11"/>
    <mergeCell ref="B2:M2"/>
    <mergeCell ref="B3:M3"/>
    <mergeCell ref="B7:M7"/>
    <mergeCell ref="D9:E9"/>
    <mergeCell ref="D10:L10"/>
    <mergeCell ref="D28:L28"/>
    <mergeCell ref="E13:J13"/>
    <mergeCell ref="D15:L15"/>
    <mergeCell ref="D16:L16"/>
    <mergeCell ref="D17:E17"/>
    <mergeCell ref="D19:M19"/>
    <mergeCell ref="D20:G20"/>
    <mergeCell ref="D22:G22"/>
    <mergeCell ref="D23:M23"/>
    <mergeCell ref="D24:L24"/>
    <mergeCell ref="D25:G25"/>
    <mergeCell ref="D27:F27"/>
    <mergeCell ref="E43:L43"/>
    <mergeCell ref="D29:M29"/>
    <mergeCell ref="D30:F30"/>
    <mergeCell ref="D32:E32"/>
    <mergeCell ref="D33:J33"/>
    <mergeCell ref="E35:F35"/>
    <mergeCell ref="E36:F36"/>
    <mergeCell ref="D38:I38"/>
    <mergeCell ref="E39:M39"/>
    <mergeCell ref="E40:I40"/>
    <mergeCell ref="E41:L41"/>
    <mergeCell ref="E42:H42"/>
    <mergeCell ref="E59:F59"/>
    <mergeCell ref="E44:J44"/>
    <mergeCell ref="D46:M46"/>
    <mergeCell ref="D47:G47"/>
    <mergeCell ref="F49:L49"/>
    <mergeCell ref="F50:L50"/>
    <mergeCell ref="F51:I51"/>
    <mergeCell ref="D53:F53"/>
    <mergeCell ref="D54:L54"/>
    <mergeCell ref="D55:L55"/>
    <mergeCell ref="D56:E56"/>
    <mergeCell ref="E58:G58"/>
    <mergeCell ref="D78:L78"/>
    <mergeCell ref="E61:L61"/>
    <mergeCell ref="E62:F62"/>
    <mergeCell ref="D64:E64"/>
    <mergeCell ref="D65:L65"/>
    <mergeCell ref="D66:I66"/>
    <mergeCell ref="E68:G68"/>
    <mergeCell ref="E69:F69"/>
    <mergeCell ref="D71:L71"/>
    <mergeCell ref="D72:L72"/>
    <mergeCell ref="D73:L73"/>
    <mergeCell ref="D74:E74"/>
    <mergeCell ref="C91:L91"/>
    <mergeCell ref="D79:L79"/>
    <mergeCell ref="D80:L80"/>
    <mergeCell ref="D81:E81"/>
    <mergeCell ref="D83:M83"/>
    <mergeCell ref="D84:G84"/>
    <mergeCell ref="C90:L90"/>
  </mergeCells>
  <pageMargins left="0.7" right="0.7" top="0.75" bottom="0.75" header="0.3" footer="0.3"/>
  <pageSetup paperSize="9" orientation="landscape" horizontalDpi="4294967294" vertic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dimension ref="A1:I35"/>
  <sheetViews>
    <sheetView zoomScale="95" zoomScaleNormal="95" workbookViewId="0">
      <selection activeCell="E18" sqref="E18"/>
    </sheetView>
  </sheetViews>
  <sheetFormatPr defaultRowHeight="15" x14ac:dyDescent="0.2"/>
  <cols>
    <col min="1" max="1" width="5.42578125" style="299" customWidth="1"/>
    <col min="2" max="2" width="36.140625" style="299" customWidth="1"/>
    <col min="3" max="3" width="17.5703125" style="299" customWidth="1"/>
    <col min="4" max="4" width="21.5703125" style="299" customWidth="1"/>
    <col min="5" max="6" width="14.5703125" style="299" customWidth="1"/>
    <col min="7" max="7" width="1.85546875" style="299" customWidth="1"/>
    <col min="8" max="214" width="9.140625" style="299"/>
    <col min="215" max="215" width="2.85546875" style="299" customWidth="1"/>
    <col min="216" max="216" width="35.5703125" style="299" customWidth="1"/>
    <col min="217" max="217" width="29.140625" style="299" customWidth="1"/>
    <col min="218" max="218" width="4.42578125" style="299" customWidth="1"/>
    <col min="219" max="219" width="8.85546875" style="299" customWidth="1"/>
    <col min="220" max="220" width="0.85546875" style="299" customWidth="1"/>
    <col min="221" max="221" width="12.5703125" style="299" customWidth="1"/>
    <col min="222" max="222" width="1.85546875" style="299" customWidth="1"/>
    <col min="223" max="255" width="9.140625" style="299"/>
    <col min="256" max="256" width="5.42578125" style="299" customWidth="1"/>
    <col min="257" max="257" width="36.140625" style="299" customWidth="1"/>
    <col min="258" max="258" width="13.5703125" style="299" customWidth="1"/>
    <col min="259" max="259" width="5.85546875" style="299" customWidth="1"/>
    <col min="260" max="261" width="14.5703125" style="299" customWidth="1"/>
    <col min="262" max="262" width="1.85546875" style="299" customWidth="1"/>
    <col min="263" max="470" width="9.140625" style="299"/>
    <col min="471" max="471" width="2.85546875" style="299" customWidth="1"/>
    <col min="472" max="472" width="35.5703125" style="299" customWidth="1"/>
    <col min="473" max="473" width="29.140625" style="299" customWidth="1"/>
    <col min="474" max="474" width="4.42578125" style="299" customWidth="1"/>
    <col min="475" max="475" width="8.85546875" style="299" customWidth="1"/>
    <col min="476" max="476" width="0.85546875" style="299" customWidth="1"/>
    <col min="477" max="477" width="12.5703125" style="299" customWidth="1"/>
    <col min="478" max="478" width="1.85546875" style="299" customWidth="1"/>
    <col min="479" max="511" width="9.140625" style="299"/>
    <col min="512" max="512" width="5.42578125" style="299" customWidth="1"/>
    <col min="513" max="513" width="36.140625" style="299" customWidth="1"/>
    <col min="514" max="514" width="13.5703125" style="299" customWidth="1"/>
    <col min="515" max="515" width="5.85546875" style="299" customWidth="1"/>
    <col min="516" max="517" width="14.5703125" style="299" customWidth="1"/>
    <col min="518" max="518" width="1.85546875" style="299" customWidth="1"/>
    <col min="519" max="726" width="9.140625" style="299"/>
    <col min="727" max="727" width="2.85546875" style="299" customWidth="1"/>
    <col min="728" max="728" width="35.5703125" style="299" customWidth="1"/>
    <col min="729" max="729" width="29.140625" style="299" customWidth="1"/>
    <col min="730" max="730" width="4.42578125" style="299" customWidth="1"/>
    <col min="731" max="731" width="8.85546875" style="299" customWidth="1"/>
    <col min="732" max="732" width="0.85546875" style="299" customWidth="1"/>
    <col min="733" max="733" width="12.5703125" style="299" customWidth="1"/>
    <col min="734" max="734" width="1.85546875" style="299" customWidth="1"/>
    <col min="735" max="767" width="9.140625" style="299"/>
    <col min="768" max="768" width="5.42578125" style="299" customWidth="1"/>
    <col min="769" max="769" width="36.140625" style="299" customWidth="1"/>
    <col min="770" max="770" width="13.5703125" style="299" customWidth="1"/>
    <col min="771" max="771" width="5.85546875" style="299" customWidth="1"/>
    <col min="772" max="773" width="14.5703125" style="299" customWidth="1"/>
    <col min="774" max="774" width="1.85546875" style="299" customWidth="1"/>
    <col min="775" max="982" width="9.140625" style="299"/>
    <col min="983" max="983" width="2.85546875" style="299" customWidth="1"/>
    <col min="984" max="984" width="35.5703125" style="299" customWidth="1"/>
    <col min="985" max="985" width="29.140625" style="299" customWidth="1"/>
    <col min="986" max="986" width="4.42578125" style="299" customWidth="1"/>
    <col min="987" max="987" width="8.85546875" style="299" customWidth="1"/>
    <col min="988" max="988" width="0.85546875" style="299" customWidth="1"/>
    <col min="989" max="989" width="12.5703125" style="299" customWidth="1"/>
    <col min="990" max="990" width="1.85546875" style="299" customWidth="1"/>
    <col min="991" max="1023" width="9.140625" style="299"/>
    <col min="1024" max="1024" width="5.42578125" style="299" customWidth="1"/>
    <col min="1025" max="1025" width="36.140625" style="299" customWidth="1"/>
    <col min="1026" max="1026" width="13.5703125" style="299" customWidth="1"/>
    <col min="1027" max="1027" width="5.85546875" style="299" customWidth="1"/>
    <col min="1028" max="1029" width="14.5703125" style="299" customWidth="1"/>
    <col min="1030" max="1030" width="1.85546875" style="299" customWidth="1"/>
    <col min="1031" max="1238" width="9.140625" style="299"/>
    <col min="1239" max="1239" width="2.85546875" style="299" customWidth="1"/>
    <col min="1240" max="1240" width="35.5703125" style="299" customWidth="1"/>
    <col min="1241" max="1241" width="29.140625" style="299" customWidth="1"/>
    <col min="1242" max="1242" width="4.42578125" style="299" customWidth="1"/>
    <col min="1243" max="1243" width="8.85546875" style="299" customWidth="1"/>
    <col min="1244" max="1244" width="0.85546875" style="299" customWidth="1"/>
    <col min="1245" max="1245" width="12.5703125" style="299" customWidth="1"/>
    <col min="1246" max="1246" width="1.85546875" style="299" customWidth="1"/>
    <col min="1247" max="1279" width="9.140625" style="299"/>
    <col min="1280" max="1280" width="5.42578125" style="299" customWidth="1"/>
    <col min="1281" max="1281" width="36.140625" style="299" customWidth="1"/>
    <col min="1282" max="1282" width="13.5703125" style="299" customWidth="1"/>
    <col min="1283" max="1283" width="5.85546875" style="299" customWidth="1"/>
    <col min="1284" max="1285" width="14.5703125" style="299" customWidth="1"/>
    <col min="1286" max="1286" width="1.85546875" style="299" customWidth="1"/>
    <col min="1287" max="1494" width="9.140625" style="299"/>
    <col min="1495" max="1495" width="2.85546875" style="299" customWidth="1"/>
    <col min="1496" max="1496" width="35.5703125" style="299" customWidth="1"/>
    <col min="1497" max="1497" width="29.140625" style="299" customWidth="1"/>
    <col min="1498" max="1498" width="4.42578125" style="299" customWidth="1"/>
    <col min="1499" max="1499" width="8.85546875" style="299" customWidth="1"/>
    <col min="1500" max="1500" width="0.85546875" style="299" customWidth="1"/>
    <col min="1501" max="1501" width="12.5703125" style="299" customWidth="1"/>
    <col min="1502" max="1502" width="1.85546875" style="299" customWidth="1"/>
    <col min="1503" max="1535" width="9.140625" style="299"/>
    <col min="1536" max="1536" width="5.42578125" style="299" customWidth="1"/>
    <col min="1537" max="1537" width="36.140625" style="299" customWidth="1"/>
    <col min="1538" max="1538" width="13.5703125" style="299" customWidth="1"/>
    <col min="1539" max="1539" width="5.85546875" style="299" customWidth="1"/>
    <col min="1540" max="1541" width="14.5703125" style="299" customWidth="1"/>
    <col min="1542" max="1542" width="1.85546875" style="299" customWidth="1"/>
    <col min="1543" max="1750" width="9.140625" style="299"/>
    <col min="1751" max="1751" width="2.85546875" style="299" customWidth="1"/>
    <col min="1752" max="1752" width="35.5703125" style="299" customWidth="1"/>
    <col min="1753" max="1753" width="29.140625" style="299" customWidth="1"/>
    <col min="1754" max="1754" width="4.42578125" style="299" customWidth="1"/>
    <col min="1755" max="1755" width="8.85546875" style="299" customWidth="1"/>
    <col min="1756" max="1756" width="0.85546875" style="299" customWidth="1"/>
    <col min="1757" max="1757" width="12.5703125" style="299" customWidth="1"/>
    <col min="1758" max="1758" width="1.85546875" style="299" customWidth="1"/>
    <col min="1759" max="1791" width="9.140625" style="299"/>
    <col min="1792" max="1792" width="5.42578125" style="299" customWidth="1"/>
    <col min="1793" max="1793" width="36.140625" style="299" customWidth="1"/>
    <col min="1794" max="1794" width="13.5703125" style="299" customWidth="1"/>
    <col min="1795" max="1795" width="5.85546875" style="299" customWidth="1"/>
    <col min="1796" max="1797" width="14.5703125" style="299" customWidth="1"/>
    <col min="1798" max="1798" width="1.85546875" style="299" customWidth="1"/>
    <col min="1799" max="2006" width="9.140625" style="299"/>
    <col min="2007" max="2007" width="2.85546875" style="299" customWidth="1"/>
    <col min="2008" max="2008" width="35.5703125" style="299" customWidth="1"/>
    <col min="2009" max="2009" width="29.140625" style="299" customWidth="1"/>
    <col min="2010" max="2010" width="4.42578125" style="299" customWidth="1"/>
    <col min="2011" max="2011" width="8.85546875" style="299" customWidth="1"/>
    <col min="2012" max="2012" width="0.85546875" style="299" customWidth="1"/>
    <col min="2013" max="2013" width="12.5703125" style="299" customWidth="1"/>
    <col min="2014" max="2014" width="1.85546875" style="299" customWidth="1"/>
    <col min="2015" max="2047" width="9.140625" style="299"/>
    <col min="2048" max="2048" width="5.42578125" style="299" customWidth="1"/>
    <col min="2049" max="2049" width="36.140625" style="299" customWidth="1"/>
    <col min="2050" max="2050" width="13.5703125" style="299" customWidth="1"/>
    <col min="2051" max="2051" width="5.85546875" style="299" customWidth="1"/>
    <col min="2052" max="2053" width="14.5703125" style="299" customWidth="1"/>
    <col min="2054" max="2054" width="1.85546875" style="299" customWidth="1"/>
    <col min="2055" max="2262" width="9.140625" style="299"/>
    <col min="2263" max="2263" width="2.85546875" style="299" customWidth="1"/>
    <col min="2264" max="2264" width="35.5703125" style="299" customWidth="1"/>
    <col min="2265" max="2265" width="29.140625" style="299" customWidth="1"/>
    <col min="2266" max="2266" width="4.42578125" style="299" customWidth="1"/>
    <col min="2267" max="2267" width="8.85546875" style="299" customWidth="1"/>
    <col min="2268" max="2268" width="0.85546875" style="299" customWidth="1"/>
    <col min="2269" max="2269" width="12.5703125" style="299" customWidth="1"/>
    <col min="2270" max="2270" width="1.85546875" style="299" customWidth="1"/>
    <col min="2271" max="2303" width="9.140625" style="299"/>
    <col min="2304" max="2304" width="5.42578125" style="299" customWidth="1"/>
    <col min="2305" max="2305" width="36.140625" style="299" customWidth="1"/>
    <col min="2306" max="2306" width="13.5703125" style="299" customWidth="1"/>
    <col min="2307" max="2307" width="5.85546875" style="299" customWidth="1"/>
    <col min="2308" max="2309" width="14.5703125" style="299" customWidth="1"/>
    <col min="2310" max="2310" width="1.85546875" style="299" customWidth="1"/>
    <col min="2311" max="2518" width="9.140625" style="299"/>
    <col min="2519" max="2519" width="2.85546875" style="299" customWidth="1"/>
    <col min="2520" max="2520" width="35.5703125" style="299" customWidth="1"/>
    <col min="2521" max="2521" width="29.140625" style="299" customWidth="1"/>
    <col min="2522" max="2522" width="4.42578125" style="299" customWidth="1"/>
    <col min="2523" max="2523" width="8.85546875" style="299" customWidth="1"/>
    <col min="2524" max="2524" width="0.85546875" style="299" customWidth="1"/>
    <col min="2525" max="2525" width="12.5703125" style="299" customWidth="1"/>
    <col min="2526" max="2526" width="1.85546875" style="299" customWidth="1"/>
    <col min="2527" max="2559" width="9.140625" style="299"/>
    <col min="2560" max="2560" width="5.42578125" style="299" customWidth="1"/>
    <col min="2561" max="2561" width="36.140625" style="299" customWidth="1"/>
    <col min="2562" max="2562" width="13.5703125" style="299" customWidth="1"/>
    <col min="2563" max="2563" width="5.85546875" style="299" customWidth="1"/>
    <col min="2564" max="2565" width="14.5703125" style="299" customWidth="1"/>
    <col min="2566" max="2566" width="1.85546875" style="299" customWidth="1"/>
    <col min="2567" max="2774" width="9.140625" style="299"/>
    <col min="2775" max="2775" width="2.85546875" style="299" customWidth="1"/>
    <col min="2776" max="2776" width="35.5703125" style="299" customWidth="1"/>
    <col min="2777" max="2777" width="29.140625" style="299" customWidth="1"/>
    <col min="2778" max="2778" width="4.42578125" style="299" customWidth="1"/>
    <col min="2779" max="2779" width="8.85546875" style="299" customWidth="1"/>
    <col min="2780" max="2780" width="0.85546875" style="299" customWidth="1"/>
    <col min="2781" max="2781" width="12.5703125" style="299" customWidth="1"/>
    <col min="2782" max="2782" width="1.85546875" style="299" customWidth="1"/>
    <col min="2783" max="2815" width="9.140625" style="299"/>
    <col min="2816" max="2816" width="5.42578125" style="299" customWidth="1"/>
    <col min="2817" max="2817" width="36.140625" style="299" customWidth="1"/>
    <col min="2818" max="2818" width="13.5703125" style="299" customWidth="1"/>
    <col min="2819" max="2819" width="5.85546875" style="299" customWidth="1"/>
    <col min="2820" max="2821" width="14.5703125" style="299" customWidth="1"/>
    <col min="2822" max="2822" width="1.85546875" style="299" customWidth="1"/>
    <col min="2823" max="3030" width="9.140625" style="299"/>
    <col min="3031" max="3031" width="2.85546875" style="299" customWidth="1"/>
    <col min="3032" max="3032" width="35.5703125" style="299" customWidth="1"/>
    <col min="3033" max="3033" width="29.140625" style="299" customWidth="1"/>
    <col min="3034" max="3034" width="4.42578125" style="299" customWidth="1"/>
    <col min="3035" max="3035" width="8.85546875" style="299" customWidth="1"/>
    <col min="3036" max="3036" width="0.85546875" style="299" customWidth="1"/>
    <col min="3037" max="3037" width="12.5703125" style="299" customWidth="1"/>
    <col min="3038" max="3038" width="1.85546875" style="299" customWidth="1"/>
    <col min="3039" max="3071" width="9.140625" style="299"/>
    <col min="3072" max="3072" width="5.42578125" style="299" customWidth="1"/>
    <col min="3073" max="3073" width="36.140625" style="299" customWidth="1"/>
    <col min="3074" max="3074" width="13.5703125" style="299" customWidth="1"/>
    <col min="3075" max="3075" width="5.85546875" style="299" customWidth="1"/>
    <col min="3076" max="3077" width="14.5703125" style="299" customWidth="1"/>
    <col min="3078" max="3078" width="1.85546875" style="299" customWidth="1"/>
    <col min="3079" max="3286" width="9.140625" style="299"/>
    <col min="3287" max="3287" width="2.85546875" style="299" customWidth="1"/>
    <col min="3288" max="3288" width="35.5703125" style="299" customWidth="1"/>
    <col min="3289" max="3289" width="29.140625" style="299" customWidth="1"/>
    <col min="3290" max="3290" width="4.42578125" style="299" customWidth="1"/>
    <col min="3291" max="3291" width="8.85546875" style="299" customWidth="1"/>
    <col min="3292" max="3292" width="0.85546875" style="299" customWidth="1"/>
    <col min="3293" max="3293" width="12.5703125" style="299" customWidth="1"/>
    <col min="3294" max="3294" width="1.85546875" style="299" customWidth="1"/>
    <col min="3295" max="3327" width="9.140625" style="299"/>
    <col min="3328" max="3328" width="5.42578125" style="299" customWidth="1"/>
    <col min="3329" max="3329" width="36.140625" style="299" customWidth="1"/>
    <col min="3330" max="3330" width="13.5703125" style="299" customWidth="1"/>
    <col min="3331" max="3331" width="5.85546875" style="299" customWidth="1"/>
    <col min="3332" max="3333" width="14.5703125" style="299" customWidth="1"/>
    <col min="3334" max="3334" width="1.85546875" style="299" customWidth="1"/>
    <col min="3335" max="3542" width="9.140625" style="299"/>
    <col min="3543" max="3543" width="2.85546875" style="299" customWidth="1"/>
    <col min="3544" max="3544" width="35.5703125" style="299" customWidth="1"/>
    <col min="3545" max="3545" width="29.140625" style="299" customWidth="1"/>
    <col min="3546" max="3546" width="4.42578125" style="299" customWidth="1"/>
    <col min="3547" max="3547" width="8.85546875" style="299" customWidth="1"/>
    <col min="3548" max="3548" width="0.85546875" style="299" customWidth="1"/>
    <col min="3549" max="3549" width="12.5703125" style="299" customWidth="1"/>
    <col min="3550" max="3550" width="1.85546875" style="299" customWidth="1"/>
    <col min="3551" max="3583" width="9.140625" style="299"/>
    <col min="3584" max="3584" width="5.42578125" style="299" customWidth="1"/>
    <col min="3585" max="3585" width="36.140625" style="299" customWidth="1"/>
    <col min="3586" max="3586" width="13.5703125" style="299" customWidth="1"/>
    <col min="3587" max="3587" width="5.85546875" style="299" customWidth="1"/>
    <col min="3588" max="3589" width="14.5703125" style="299" customWidth="1"/>
    <col min="3590" max="3590" width="1.85546875" style="299" customWidth="1"/>
    <col min="3591" max="3798" width="9.140625" style="299"/>
    <col min="3799" max="3799" width="2.85546875" style="299" customWidth="1"/>
    <col min="3800" max="3800" width="35.5703125" style="299" customWidth="1"/>
    <col min="3801" max="3801" width="29.140625" style="299" customWidth="1"/>
    <col min="3802" max="3802" width="4.42578125" style="299" customWidth="1"/>
    <col min="3803" max="3803" width="8.85546875" style="299" customWidth="1"/>
    <col min="3804" max="3804" width="0.85546875" style="299" customWidth="1"/>
    <col min="3805" max="3805" width="12.5703125" style="299" customWidth="1"/>
    <col min="3806" max="3806" width="1.85546875" style="299" customWidth="1"/>
    <col min="3807" max="3839" width="9.140625" style="299"/>
    <col min="3840" max="3840" width="5.42578125" style="299" customWidth="1"/>
    <col min="3841" max="3841" width="36.140625" style="299" customWidth="1"/>
    <col min="3842" max="3842" width="13.5703125" style="299" customWidth="1"/>
    <col min="3843" max="3843" width="5.85546875" style="299" customWidth="1"/>
    <col min="3844" max="3845" width="14.5703125" style="299" customWidth="1"/>
    <col min="3846" max="3846" width="1.85546875" style="299" customWidth="1"/>
    <col min="3847" max="4054" width="9.140625" style="299"/>
    <col min="4055" max="4055" width="2.85546875" style="299" customWidth="1"/>
    <col min="4056" max="4056" width="35.5703125" style="299" customWidth="1"/>
    <col min="4057" max="4057" width="29.140625" style="299" customWidth="1"/>
    <col min="4058" max="4058" width="4.42578125" style="299" customWidth="1"/>
    <col min="4059" max="4059" width="8.85546875" style="299" customWidth="1"/>
    <col min="4060" max="4060" width="0.85546875" style="299" customWidth="1"/>
    <col min="4061" max="4061" width="12.5703125" style="299" customWidth="1"/>
    <col min="4062" max="4062" width="1.85546875" style="299" customWidth="1"/>
    <col min="4063" max="4095" width="9.140625" style="299"/>
    <col min="4096" max="4096" width="5.42578125" style="299" customWidth="1"/>
    <col min="4097" max="4097" width="36.140625" style="299" customWidth="1"/>
    <col min="4098" max="4098" width="13.5703125" style="299" customWidth="1"/>
    <col min="4099" max="4099" width="5.85546875" style="299" customWidth="1"/>
    <col min="4100" max="4101" width="14.5703125" style="299" customWidth="1"/>
    <col min="4102" max="4102" width="1.85546875" style="299" customWidth="1"/>
    <col min="4103" max="4310" width="9.140625" style="299"/>
    <col min="4311" max="4311" width="2.85546875" style="299" customWidth="1"/>
    <col min="4312" max="4312" width="35.5703125" style="299" customWidth="1"/>
    <col min="4313" max="4313" width="29.140625" style="299" customWidth="1"/>
    <col min="4314" max="4314" width="4.42578125" style="299" customWidth="1"/>
    <col min="4315" max="4315" width="8.85546875" style="299" customWidth="1"/>
    <col min="4316" max="4316" width="0.85546875" style="299" customWidth="1"/>
    <col min="4317" max="4317" width="12.5703125" style="299" customWidth="1"/>
    <col min="4318" max="4318" width="1.85546875" style="299" customWidth="1"/>
    <col min="4319" max="4351" width="9.140625" style="299"/>
    <col min="4352" max="4352" width="5.42578125" style="299" customWidth="1"/>
    <col min="4353" max="4353" width="36.140625" style="299" customWidth="1"/>
    <col min="4354" max="4354" width="13.5703125" style="299" customWidth="1"/>
    <col min="4355" max="4355" width="5.85546875" style="299" customWidth="1"/>
    <col min="4356" max="4357" width="14.5703125" style="299" customWidth="1"/>
    <col min="4358" max="4358" width="1.85546875" style="299" customWidth="1"/>
    <col min="4359" max="4566" width="9.140625" style="299"/>
    <col min="4567" max="4567" width="2.85546875" style="299" customWidth="1"/>
    <col min="4568" max="4568" width="35.5703125" style="299" customWidth="1"/>
    <col min="4569" max="4569" width="29.140625" style="299" customWidth="1"/>
    <col min="4570" max="4570" width="4.42578125" style="299" customWidth="1"/>
    <col min="4571" max="4571" width="8.85546875" style="299" customWidth="1"/>
    <col min="4572" max="4572" width="0.85546875" style="299" customWidth="1"/>
    <col min="4573" max="4573" width="12.5703125" style="299" customWidth="1"/>
    <col min="4574" max="4574" width="1.85546875" style="299" customWidth="1"/>
    <col min="4575" max="4607" width="9.140625" style="299"/>
    <col min="4608" max="4608" width="5.42578125" style="299" customWidth="1"/>
    <col min="4609" max="4609" width="36.140625" style="299" customWidth="1"/>
    <col min="4610" max="4610" width="13.5703125" style="299" customWidth="1"/>
    <col min="4611" max="4611" width="5.85546875" style="299" customWidth="1"/>
    <col min="4612" max="4613" width="14.5703125" style="299" customWidth="1"/>
    <col min="4614" max="4614" width="1.85546875" style="299" customWidth="1"/>
    <col min="4615" max="4822" width="9.140625" style="299"/>
    <col min="4823" max="4823" width="2.85546875" style="299" customWidth="1"/>
    <col min="4824" max="4824" width="35.5703125" style="299" customWidth="1"/>
    <col min="4825" max="4825" width="29.140625" style="299" customWidth="1"/>
    <col min="4826" max="4826" width="4.42578125" style="299" customWidth="1"/>
    <col min="4827" max="4827" width="8.85546875" style="299" customWidth="1"/>
    <col min="4828" max="4828" width="0.85546875" style="299" customWidth="1"/>
    <col min="4829" max="4829" width="12.5703125" style="299" customWidth="1"/>
    <col min="4830" max="4830" width="1.85546875" style="299" customWidth="1"/>
    <col min="4831" max="4863" width="9.140625" style="299"/>
    <col min="4864" max="4864" width="5.42578125" style="299" customWidth="1"/>
    <col min="4865" max="4865" width="36.140625" style="299" customWidth="1"/>
    <col min="4866" max="4866" width="13.5703125" style="299" customWidth="1"/>
    <col min="4867" max="4867" width="5.85546875" style="299" customWidth="1"/>
    <col min="4868" max="4869" width="14.5703125" style="299" customWidth="1"/>
    <col min="4870" max="4870" width="1.85546875" style="299" customWidth="1"/>
    <col min="4871" max="5078" width="9.140625" style="299"/>
    <col min="5079" max="5079" width="2.85546875" style="299" customWidth="1"/>
    <col min="5080" max="5080" width="35.5703125" style="299" customWidth="1"/>
    <col min="5081" max="5081" width="29.140625" style="299" customWidth="1"/>
    <col min="5082" max="5082" width="4.42578125" style="299" customWidth="1"/>
    <col min="5083" max="5083" width="8.85546875" style="299" customWidth="1"/>
    <col min="5084" max="5084" width="0.85546875" style="299" customWidth="1"/>
    <col min="5085" max="5085" width="12.5703125" style="299" customWidth="1"/>
    <col min="5086" max="5086" width="1.85546875" style="299" customWidth="1"/>
    <col min="5087" max="5119" width="9.140625" style="299"/>
    <col min="5120" max="5120" width="5.42578125" style="299" customWidth="1"/>
    <col min="5121" max="5121" width="36.140625" style="299" customWidth="1"/>
    <col min="5122" max="5122" width="13.5703125" style="299" customWidth="1"/>
    <col min="5123" max="5123" width="5.85546875" style="299" customWidth="1"/>
    <col min="5124" max="5125" width="14.5703125" style="299" customWidth="1"/>
    <col min="5126" max="5126" width="1.85546875" style="299" customWidth="1"/>
    <col min="5127" max="5334" width="9.140625" style="299"/>
    <col min="5335" max="5335" width="2.85546875" style="299" customWidth="1"/>
    <col min="5336" max="5336" width="35.5703125" style="299" customWidth="1"/>
    <col min="5337" max="5337" width="29.140625" style="299" customWidth="1"/>
    <col min="5338" max="5338" width="4.42578125" style="299" customWidth="1"/>
    <col min="5339" max="5339" width="8.85546875" style="299" customWidth="1"/>
    <col min="5340" max="5340" width="0.85546875" style="299" customWidth="1"/>
    <col min="5341" max="5341" width="12.5703125" style="299" customWidth="1"/>
    <col min="5342" max="5342" width="1.85546875" style="299" customWidth="1"/>
    <col min="5343" max="5375" width="9.140625" style="299"/>
    <col min="5376" max="5376" width="5.42578125" style="299" customWidth="1"/>
    <col min="5377" max="5377" width="36.140625" style="299" customWidth="1"/>
    <col min="5378" max="5378" width="13.5703125" style="299" customWidth="1"/>
    <col min="5379" max="5379" width="5.85546875" style="299" customWidth="1"/>
    <col min="5380" max="5381" width="14.5703125" style="299" customWidth="1"/>
    <col min="5382" max="5382" width="1.85546875" style="299" customWidth="1"/>
    <col min="5383" max="5590" width="9.140625" style="299"/>
    <col min="5591" max="5591" width="2.85546875" style="299" customWidth="1"/>
    <col min="5592" max="5592" width="35.5703125" style="299" customWidth="1"/>
    <col min="5593" max="5593" width="29.140625" style="299" customWidth="1"/>
    <col min="5594" max="5594" width="4.42578125" style="299" customWidth="1"/>
    <col min="5595" max="5595" width="8.85546875" style="299" customWidth="1"/>
    <col min="5596" max="5596" width="0.85546875" style="299" customWidth="1"/>
    <col min="5597" max="5597" width="12.5703125" style="299" customWidth="1"/>
    <col min="5598" max="5598" width="1.85546875" style="299" customWidth="1"/>
    <col min="5599" max="5631" width="9.140625" style="299"/>
    <col min="5632" max="5632" width="5.42578125" style="299" customWidth="1"/>
    <col min="5633" max="5633" width="36.140625" style="299" customWidth="1"/>
    <col min="5634" max="5634" width="13.5703125" style="299" customWidth="1"/>
    <col min="5635" max="5635" width="5.85546875" style="299" customWidth="1"/>
    <col min="5636" max="5637" width="14.5703125" style="299" customWidth="1"/>
    <col min="5638" max="5638" width="1.85546875" style="299" customWidth="1"/>
    <col min="5639" max="5846" width="9.140625" style="299"/>
    <col min="5847" max="5847" width="2.85546875" style="299" customWidth="1"/>
    <col min="5848" max="5848" width="35.5703125" style="299" customWidth="1"/>
    <col min="5849" max="5849" width="29.140625" style="299" customWidth="1"/>
    <col min="5850" max="5850" width="4.42578125" style="299" customWidth="1"/>
    <col min="5851" max="5851" width="8.85546875" style="299" customWidth="1"/>
    <col min="5852" max="5852" width="0.85546875" style="299" customWidth="1"/>
    <col min="5853" max="5853" width="12.5703125" style="299" customWidth="1"/>
    <col min="5854" max="5854" width="1.85546875" style="299" customWidth="1"/>
    <col min="5855" max="5887" width="9.140625" style="299"/>
    <col min="5888" max="5888" width="5.42578125" style="299" customWidth="1"/>
    <col min="5889" max="5889" width="36.140625" style="299" customWidth="1"/>
    <col min="5890" max="5890" width="13.5703125" style="299" customWidth="1"/>
    <col min="5891" max="5891" width="5.85546875" style="299" customWidth="1"/>
    <col min="5892" max="5893" width="14.5703125" style="299" customWidth="1"/>
    <col min="5894" max="5894" width="1.85546875" style="299" customWidth="1"/>
    <col min="5895" max="6102" width="9.140625" style="299"/>
    <col min="6103" max="6103" width="2.85546875" style="299" customWidth="1"/>
    <col min="6104" max="6104" width="35.5703125" style="299" customWidth="1"/>
    <col min="6105" max="6105" width="29.140625" style="299" customWidth="1"/>
    <col min="6106" max="6106" width="4.42578125" style="299" customWidth="1"/>
    <col min="6107" max="6107" width="8.85546875" style="299" customWidth="1"/>
    <col min="6108" max="6108" width="0.85546875" style="299" customWidth="1"/>
    <col min="6109" max="6109" width="12.5703125" style="299" customWidth="1"/>
    <col min="6110" max="6110" width="1.85546875" style="299" customWidth="1"/>
    <col min="6111" max="6143" width="9.140625" style="299"/>
    <col min="6144" max="6144" width="5.42578125" style="299" customWidth="1"/>
    <col min="6145" max="6145" width="36.140625" style="299" customWidth="1"/>
    <col min="6146" max="6146" width="13.5703125" style="299" customWidth="1"/>
    <col min="6147" max="6147" width="5.85546875" style="299" customWidth="1"/>
    <col min="6148" max="6149" width="14.5703125" style="299" customWidth="1"/>
    <col min="6150" max="6150" width="1.85546875" style="299" customWidth="1"/>
    <col min="6151" max="6358" width="9.140625" style="299"/>
    <col min="6359" max="6359" width="2.85546875" style="299" customWidth="1"/>
    <col min="6360" max="6360" width="35.5703125" style="299" customWidth="1"/>
    <col min="6361" max="6361" width="29.140625" style="299" customWidth="1"/>
    <col min="6362" max="6362" width="4.42578125" style="299" customWidth="1"/>
    <col min="6363" max="6363" width="8.85546875" style="299" customWidth="1"/>
    <col min="6364" max="6364" width="0.85546875" style="299" customWidth="1"/>
    <col min="6365" max="6365" width="12.5703125" style="299" customWidth="1"/>
    <col min="6366" max="6366" width="1.85546875" style="299" customWidth="1"/>
    <col min="6367" max="6399" width="9.140625" style="299"/>
    <col min="6400" max="6400" width="5.42578125" style="299" customWidth="1"/>
    <col min="6401" max="6401" width="36.140625" style="299" customWidth="1"/>
    <col min="6402" max="6402" width="13.5703125" style="299" customWidth="1"/>
    <col min="6403" max="6403" width="5.85546875" style="299" customWidth="1"/>
    <col min="6404" max="6405" width="14.5703125" style="299" customWidth="1"/>
    <col min="6406" max="6406" width="1.85546875" style="299" customWidth="1"/>
    <col min="6407" max="6614" width="9.140625" style="299"/>
    <col min="6615" max="6615" width="2.85546875" style="299" customWidth="1"/>
    <col min="6616" max="6616" width="35.5703125" style="299" customWidth="1"/>
    <col min="6617" max="6617" width="29.140625" style="299" customWidth="1"/>
    <col min="6618" max="6618" width="4.42578125" style="299" customWidth="1"/>
    <col min="6619" max="6619" width="8.85546875" style="299" customWidth="1"/>
    <col min="6620" max="6620" width="0.85546875" style="299" customWidth="1"/>
    <col min="6621" max="6621" width="12.5703125" style="299" customWidth="1"/>
    <col min="6622" max="6622" width="1.85546875" style="299" customWidth="1"/>
    <col min="6623" max="6655" width="9.140625" style="299"/>
    <col min="6656" max="6656" width="5.42578125" style="299" customWidth="1"/>
    <col min="6657" max="6657" width="36.140625" style="299" customWidth="1"/>
    <col min="6658" max="6658" width="13.5703125" style="299" customWidth="1"/>
    <col min="6659" max="6659" width="5.85546875" style="299" customWidth="1"/>
    <col min="6660" max="6661" width="14.5703125" style="299" customWidth="1"/>
    <col min="6662" max="6662" width="1.85546875" style="299" customWidth="1"/>
    <col min="6663" max="6870" width="9.140625" style="299"/>
    <col min="6871" max="6871" width="2.85546875" style="299" customWidth="1"/>
    <col min="6872" max="6872" width="35.5703125" style="299" customWidth="1"/>
    <col min="6873" max="6873" width="29.140625" style="299" customWidth="1"/>
    <col min="6874" max="6874" width="4.42578125" style="299" customWidth="1"/>
    <col min="6875" max="6875" width="8.85546875" style="299" customWidth="1"/>
    <col min="6876" max="6876" width="0.85546875" style="299" customWidth="1"/>
    <col min="6877" max="6877" width="12.5703125" style="299" customWidth="1"/>
    <col min="6878" max="6878" width="1.85546875" style="299" customWidth="1"/>
    <col min="6879" max="6911" width="9.140625" style="299"/>
    <col min="6912" max="6912" width="5.42578125" style="299" customWidth="1"/>
    <col min="6913" max="6913" width="36.140625" style="299" customWidth="1"/>
    <col min="6914" max="6914" width="13.5703125" style="299" customWidth="1"/>
    <col min="6915" max="6915" width="5.85546875" style="299" customWidth="1"/>
    <col min="6916" max="6917" width="14.5703125" style="299" customWidth="1"/>
    <col min="6918" max="6918" width="1.85546875" style="299" customWidth="1"/>
    <col min="6919" max="7126" width="9.140625" style="299"/>
    <col min="7127" max="7127" width="2.85546875" style="299" customWidth="1"/>
    <col min="7128" max="7128" width="35.5703125" style="299" customWidth="1"/>
    <col min="7129" max="7129" width="29.140625" style="299" customWidth="1"/>
    <col min="7130" max="7130" width="4.42578125" style="299" customWidth="1"/>
    <col min="7131" max="7131" width="8.85546875" style="299" customWidth="1"/>
    <col min="7132" max="7132" width="0.85546875" style="299" customWidth="1"/>
    <col min="7133" max="7133" width="12.5703125" style="299" customWidth="1"/>
    <col min="7134" max="7134" width="1.85546875" style="299" customWidth="1"/>
    <col min="7135" max="7167" width="9.140625" style="299"/>
    <col min="7168" max="7168" width="5.42578125" style="299" customWidth="1"/>
    <col min="7169" max="7169" width="36.140625" style="299" customWidth="1"/>
    <col min="7170" max="7170" width="13.5703125" style="299" customWidth="1"/>
    <col min="7171" max="7171" width="5.85546875" style="299" customWidth="1"/>
    <col min="7172" max="7173" width="14.5703125" style="299" customWidth="1"/>
    <col min="7174" max="7174" width="1.85546875" style="299" customWidth="1"/>
    <col min="7175" max="7382" width="9.140625" style="299"/>
    <col min="7383" max="7383" width="2.85546875" style="299" customWidth="1"/>
    <col min="7384" max="7384" width="35.5703125" style="299" customWidth="1"/>
    <col min="7385" max="7385" width="29.140625" style="299" customWidth="1"/>
    <col min="7386" max="7386" width="4.42578125" style="299" customWidth="1"/>
    <col min="7387" max="7387" width="8.85546875" style="299" customWidth="1"/>
    <col min="7388" max="7388" width="0.85546875" style="299" customWidth="1"/>
    <col min="7389" max="7389" width="12.5703125" style="299" customWidth="1"/>
    <col min="7390" max="7390" width="1.85546875" style="299" customWidth="1"/>
    <col min="7391" max="7423" width="9.140625" style="299"/>
    <col min="7424" max="7424" width="5.42578125" style="299" customWidth="1"/>
    <col min="7425" max="7425" width="36.140625" style="299" customWidth="1"/>
    <col min="7426" max="7426" width="13.5703125" style="299" customWidth="1"/>
    <col min="7427" max="7427" width="5.85546875" style="299" customWidth="1"/>
    <col min="7428" max="7429" width="14.5703125" style="299" customWidth="1"/>
    <col min="7430" max="7430" width="1.85546875" style="299" customWidth="1"/>
    <col min="7431" max="7638" width="9.140625" style="299"/>
    <col min="7639" max="7639" width="2.85546875" style="299" customWidth="1"/>
    <col min="7640" max="7640" width="35.5703125" style="299" customWidth="1"/>
    <col min="7641" max="7641" width="29.140625" style="299" customWidth="1"/>
    <col min="7642" max="7642" width="4.42578125" style="299" customWidth="1"/>
    <col min="7643" max="7643" width="8.85546875" style="299" customWidth="1"/>
    <col min="7644" max="7644" width="0.85546875" style="299" customWidth="1"/>
    <col min="7645" max="7645" width="12.5703125" style="299" customWidth="1"/>
    <col min="7646" max="7646" width="1.85546875" style="299" customWidth="1"/>
    <col min="7647" max="7679" width="9.140625" style="299"/>
    <col min="7680" max="7680" width="5.42578125" style="299" customWidth="1"/>
    <col min="7681" max="7681" width="36.140625" style="299" customWidth="1"/>
    <col min="7682" max="7682" width="13.5703125" style="299" customWidth="1"/>
    <col min="7683" max="7683" width="5.85546875" style="299" customWidth="1"/>
    <col min="7684" max="7685" width="14.5703125" style="299" customWidth="1"/>
    <col min="7686" max="7686" width="1.85546875" style="299" customWidth="1"/>
    <col min="7687" max="7894" width="9.140625" style="299"/>
    <col min="7895" max="7895" width="2.85546875" style="299" customWidth="1"/>
    <col min="7896" max="7896" width="35.5703125" style="299" customWidth="1"/>
    <col min="7897" max="7897" width="29.140625" style="299" customWidth="1"/>
    <col min="7898" max="7898" width="4.42578125" style="299" customWidth="1"/>
    <col min="7899" max="7899" width="8.85546875" style="299" customWidth="1"/>
    <col min="7900" max="7900" width="0.85546875" style="299" customWidth="1"/>
    <col min="7901" max="7901" width="12.5703125" style="299" customWidth="1"/>
    <col min="7902" max="7902" width="1.85546875" style="299" customWidth="1"/>
    <col min="7903" max="7935" width="9.140625" style="299"/>
    <col min="7936" max="7936" width="5.42578125" style="299" customWidth="1"/>
    <col min="7937" max="7937" width="36.140625" style="299" customWidth="1"/>
    <col min="7938" max="7938" width="13.5703125" style="299" customWidth="1"/>
    <col min="7939" max="7939" width="5.85546875" style="299" customWidth="1"/>
    <col min="7940" max="7941" width="14.5703125" style="299" customWidth="1"/>
    <col min="7942" max="7942" width="1.85546875" style="299" customWidth="1"/>
    <col min="7943" max="8150" width="9.140625" style="299"/>
    <col min="8151" max="8151" width="2.85546875" style="299" customWidth="1"/>
    <col min="8152" max="8152" width="35.5703125" style="299" customWidth="1"/>
    <col min="8153" max="8153" width="29.140625" style="299" customWidth="1"/>
    <col min="8154" max="8154" width="4.42578125" style="299" customWidth="1"/>
    <col min="8155" max="8155" width="8.85546875" style="299" customWidth="1"/>
    <col min="8156" max="8156" width="0.85546875" style="299" customWidth="1"/>
    <col min="8157" max="8157" width="12.5703125" style="299" customWidth="1"/>
    <col min="8158" max="8158" width="1.85546875" style="299" customWidth="1"/>
    <col min="8159" max="8191" width="9.140625" style="299"/>
    <col min="8192" max="8192" width="5.42578125" style="299" customWidth="1"/>
    <col min="8193" max="8193" width="36.140625" style="299" customWidth="1"/>
    <col min="8194" max="8194" width="13.5703125" style="299" customWidth="1"/>
    <col min="8195" max="8195" width="5.85546875" style="299" customWidth="1"/>
    <col min="8196" max="8197" width="14.5703125" style="299" customWidth="1"/>
    <col min="8198" max="8198" width="1.85546875" style="299" customWidth="1"/>
    <col min="8199" max="8406" width="9.140625" style="299"/>
    <col min="8407" max="8407" width="2.85546875" style="299" customWidth="1"/>
    <col min="8408" max="8408" width="35.5703125" style="299" customWidth="1"/>
    <col min="8409" max="8409" width="29.140625" style="299" customWidth="1"/>
    <col min="8410" max="8410" width="4.42578125" style="299" customWidth="1"/>
    <col min="8411" max="8411" width="8.85546875" style="299" customWidth="1"/>
    <col min="8412" max="8412" width="0.85546875" style="299" customWidth="1"/>
    <col min="8413" max="8413" width="12.5703125" style="299" customWidth="1"/>
    <col min="8414" max="8414" width="1.85546875" style="299" customWidth="1"/>
    <col min="8415" max="8447" width="9.140625" style="299"/>
    <col min="8448" max="8448" width="5.42578125" style="299" customWidth="1"/>
    <col min="8449" max="8449" width="36.140625" style="299" customWidth="1"/>
    <col min="8450" max="8450" width="13.5703125" style="299" customWidth="1"/>
    <col min="8451" max="8451" width="5.85546875" style="299" customWidth="1"/>
    <col min="8452" max="8453" width="14.5703125" style="299" customWidth="1"/>
    <col min="8454" max="8454" width="1.85546875" style="299" customWidth="1"/>
    <col min="8455" max="8662" width="9.140625" style="299"/>
    <col min="8663" max="8663" width="2.85546875" style="299" customWidth="1"/>
    <col min="8664" max="8664" width="35.5703125" style="299" customWidth="1"/>
    <col min="8665" max="8665" width="29.140625" style="299" customWidth="1"/>
    <col min="8666" max="8666" width="4.42578125" style="299" customWidth="1"/>
    <col min="8667" max="8667" width="8.85546875" style="299" customWidth="1"/>
    <col min="8668" max="8668" width="0.85546875" style="299" customWidth="1"/>
    <col min="8669" max="8669" width="12.5703125" style="299" customWidth="1"/>
    <col min="8670" max="8670" width="1.85546875" style="299" customWidth="1"/>
    <col min="8671" max="8703" width="9.140625" style="299"/>
    <col min="8704" max="8704" width="5.42578125" style="299" customWidth="1"/>
    <col min="8705" max="8705" width="36.140625" style="299" customWidth="1"/>
    <col min="8706" max="8706" width="13.5703125" style="299" customWidth="1"/>
    <col min="8707" max="8707" width="5.85546875" style="299" customWidth="1"/>
    <col min="8708" max="8709" width="14.5703125" style="299" customWidth="1"/>
    <col min="8710" max="8710" width="1.85546875" style="299" customWidth="1"/>
    <col min="8711" max="8918" width="9.140625" style="299"/>
    <col min="8919" max="8919" width="2.85546875" style="299" customWidth="1"/>
    <col min="8920" max="8920" width="35.5703125" style="299" customWidth="1"/>
    <col min="8921" max="8921" width="29.140625" style="299" customWidth="1"/>
    <col min="8922" max="8922" width="4.42578125" style="299" customWidth="1"/>
    <col min="8923" max="8923" width="8.85546875" style="299" customWidth="1"/>
    <col min="8924" max="8924" width="0.85546875" style="299" customWidth="1"/>
    <col min="8925" max="8925" width="12.5703125" style="299" customWidth="1"/>
    <col min="8926" max="8926" width="1.85546875" style="299" customWidth="1"/>
    <col min="8927" max="8959" width="9.140625" style="299"/>
    <col min="8960" max="8960" width="5.42578125" style="299" customWidth="1"/>
    <col min="8961" max="8961" width="36.140625" style="299" customWidth="1"/>
    <col min="8962" max="8962" width="13.5703125" style="299" customWidth="1"/>
    <col min="8963" max="8963" width="5.85546875" style="299" customWidth="1"/>
    <col min="8964" max="8965" width="14.5703125" style="299" customWidth="1"/>
    <col min="8966" max="8966" width="1.85546875" style="299" customWidth="1"/>
    <col min="8967" max="9174" width="9.140625" style="299"/>
    <col min="9175" max="9175" width="2.85546875" style="299" customWidth="1"/>
    <col min="9176" max="9176" width="35.5703125" style="299" customWidth="1"/>
    <col min="9177" max="9177" width="29.140625" style="299" customWidth="1"/>
    <col min="9178" max="9178" width="4.42578125" style="299" customWidth="1"/>
    <col min="9179" max="9179" width="8.85546875" style="299" customWidth="1"/>
    <col min="9180" max="9180" width="0.85546875" style="299" customWidth="1"/>
    <col min="9181" max="9181" width="12.5703125" style="299" customWidth="1"/>
    <col min="9182" max="9182" width="1.85546875" style="299" customWidth="1"/>
    <col min="9183" max="9215" width="9.140625" style="299"/>
    <col min="9216" max="9216" width="5.42578125" style="299" customWidth="1"/>
    <col min="9217" max="9217" width="36.140625" style="299" customWidth="1"/>
    <col min="9218" max="9218" width="13.5703125" style="299" customWidth="1"/>
    <col min="9219" max="9219" width="5.85546875" style="299" customWidth="1"/>
    <col min="9220" max="9221" width="14.5703125" style="299" customWidth="1"/>
    <col min="9222" max="9222" width="1.85546875" style="299" customWidth="1"/>
    <col min="9223" max="9430" width="9.140625" style="299"/>
    <col min="9431" max="9431" width="2.85546875" style="299" customWidth="1"/>
    <col min="9432" max="9432" width="35.5703125" style="299" customWidth="1"/>
    <col min="9433" max="9433" width="29.140625" style="299" customWidth="1"/>
    <col min="9434" max="9434" width="4.42578125" style="299" customWidth="1"/>
    <col min="9435" max="9435" width="8.85546875" style="299" customWidth="1"/>
    <col min="9436" max="9436" width="0.85546875" style="299" customWidth="1"/>
    <col min="9437" max="9437" width="12.5703125" style="299" customWidth="1"/>
    <col min="9438" max="9438" width="1.85546875" style="299" customWidth="1"/>
    <col min="9439" max="9471" width="9.140625" style="299"/>
    <col min="9472" max="9472" width="5.42578125" style="299" customWidth="1"/>
    <col min="9473" max="9473" width="36.140625" style="299" customWidth="1"/>
    <col min="9474" max="9474" width="13.5703125" style="299" customWidth="1"/>
    <col min="9475" max="9475" width="5.85546875" style="299" customWidth="1"/>
    <col min="9476" max="9477" width="14.5703125" style="299" customWidth="1"/>
    <col min="9478" max="9478" width="1.85546875" style="299" customWidth="1"/>
    <col min="9479" max="9686" width="9.140625" style="299"/>
    <col min="9687" max="9687" width="2.85546875" style="299" customWidth="1"/>
    <col min="9688" max="9688" width="35.5703125" style="299" customWidth="1"/>
    <col min="9689" max="9689" width="29.140625" style="299" customWidth="1"/>
    <col min="9690" max="9690" width="4.42578125" style="299" customWidth="1"/>
    <col min="9691" max="9691" width="8.85546875" style="299" customWidth="1"/>
    <col min="9692" max="9692" width="0.85546875" style="299" customWidth="1"/>
    <col min="9693" max="9693" width="12.5703125" style="299" customWidth="1"/>
    <col min="9694" max="9694" width="1.85546875" style="299" customWidth="1"/>
    <col min="9695" max="9727" width="9.140625" style="299"/>
    <col min="9728" max="9728" width="5.42578125" style="299" customWidth="1"/>
    <col min="9729" max="9729" width="36.140625" style="299" customWidth="1"/>
    <col min="9730" max="9730" width="13.5703125" style="299" customWidth="1"/>
    <col min="9731" max="9731" width="5.85546875" style="299" customWidth="1"/>
    <col min="9732" max="9733" width="14.5703125" style="299" customWidth="1"/>
    <col min="9734" max="9734" width="1.85546875" style="299" customWidth="1"/>
    <col min="9735" max="9942" width="9.140625" style="299"/>
    <col min="9943" max="9943" width="2.85546875" style="299" customWidth="1"/>
    <col min="9944" max="9944" width="35.5703125" style="299" customWidth="1"/>
    <col min="9945" max="9945" width="29.140625" style="299" customWidth="1"/>
    <col min="9946" max="9946" width="4.42578125" style="299" customWidth="1"/>
    <col min="9947" max="9947" width="8.85546875" style="299" customWidth="1"/>
    <col min="9948" max="9948" width="0.85546875" style="299" customWidth="1"/>
    <col min="9949" max="9949" width="12.5703125" style="299" customWidth="1"/>
    <col min="9950" max="9950" width="1.85546875" style="299" customWidth="1"/>
    <col min="9951" max="9983" width="9.140625" style="299"/>
    <col min="9984" max="9984" width="5.42578125" style="299" customWidth="1"/>
    <col min="9985" max="9985" width="36.140625" style="299" customWidth="1"/>
    <col min="9986" max="9986" width="13.5703125" style="299" customWidth="1"/>
    <col min="9987" max="9987" width="5.85546875" style="299" customWidth="1"/>
    <col min="9988" max="9989" width="14.5703125" style="299" customWidth="1"/>
    <col min="9990" max="9990" width="1.85546875" style="299" customWidth="1"/>
    <col min="9991" max="10198" width="9.140625" style="299"/>
    <col min="10199" max="10199" width="2.85546875" style="299" customWidth="1"/>
    <col min="10200" max="10200" width="35.5703125" style="299" customWidth="1"/>
    <col min="10201" max="10201" width="29.140625" style="299" customWidth="1"/>
    <col min="10202" max="10202" width="4.42578125" style="299" customWidth="1"/>
    <col min="10203" max="10203" width="8.85546875" style="299" customWidth="1"/>
    <col min="10204" max="10204" width="0.85546875" style="299" customWidth="1"/>
    <col min="10205" max="10205" width="12.5703125" style="299" customWidth="1"/>
    <col min="10206" max="10206" width="1.85546875" style="299" customWidth="1"/>
    <col min="10207" max="10239" width="9.140625" style="299"/>
    <col min="10240" max="10240" width="5.42578125" style="299" customWidth="1"/>
    <col min="10241" max="10241" width="36.140625" style="299" customWidth="1"/>
    <col min="10242" max="10242" width="13.5703125" style="299" customWidth="1"/>
    <col min="10243" max="10243" width="5.85546875" style="299" customWidth="1"/>
    <col min="10244" max="10245" width="14.5703125" style="299" customWidth="1"/>
    <col min="10246" max="10246" width="1.85546875" style="299" customWidth="1"/>
    <col min="10247" max="10454" width="9.140625" style="299"/>
    <col min="10455" max="10455" width="2.85546875" style="299" customWidth="1"/>
    <col min="10456" max="10456" width="35.5703125" style="299" customWidth="1"/>
    <col min="10457" max="10457" width="29.140625" style="299" customWidth="1"/>
    <col min="10458" max="10458" width="4.42578125" style="299" customWidth="1"/>
    <col min="10459" max="10459" width="8.85546875" style="299" customWidth="1"/>
    <col min="10460" max="10460" width="0.85546875" style="299" customWidth="1"/>
    <col min="10461" max="10461" width="12.5703125" style="299" customWidth="1"/>
    <col min="10462" max="10462" width="1.85546875" style="299" customWidth="1"/>
    <col min="10463" max="10495" width="9.140625" style="299"/>
    <col min="10496" max="10496" width="5.42578125" style="299" customWidth="1"/>
    <col min="10497" max="10497" width="36.140625" style="299" customWidth="1"/>
    <col min="10498" max="10498" width="13.5703125" style="299" customWidth="1"/>
    <col min="10499" max="10499" width="5.85546875" style="299" customWidth="1"/>
    <col min="10500" max="10501" width="14.5703125" style="299" customWidth="1"/>
    <col min="10502" max="10502" width="1.85546875" style="299" customWidth="1"/>
    <col min="10503" max="10710" width="9.140625" style="299"/>
    <col min="10711" max="10711" width="2.85546875" style="299" customWidth="1"/>
    <col min="10712" max="10712" width="35.5703125" style="299" customWidth="1"/>
    <col min="10713" max="10713" width="29.140625" style="299" customWidth="1"/>
    <col min="10714" max="10714" width="4.42578125" style="299" customWidth="1"/>
    <col min="10715" max="10715" width="8.85546875" style="299" customWidth="1"/>
    <col min="10716" max="10716" width="0.85546875" style="299" customWidth="1"/>
    <col min="10717" max="10717" width="12.5703125" style="299" customWidth="1"/>
    <col min="10718" max="10718" width="1.85546875" style="299" customWidth="1"/>
    <col min="10719" max="10751" width="9.140625" style="299"/>
    <col min="10752" max="10752" width="5.42578125" style="299" customWidth="1"/>
    <col min="10753" max="10753" width="36.140625" style="299" customWidth="1"/>
    <col min="10754" max="10754" width="13.5703125" style="299" customWidth="1"/>
    <col min="10755" max="10755" width="5.85546875" style="299" customWidth="1"/>
    <col min="10756" max="10757" width="14.5703125" style="299" customWidth="1"/>
    <col min="10758" max="10758" width="1.85546875" style="299" customWidth="1"/>
    <col min="10759" max="10966" width="9.140625" style="299"/>
    <col min="10967" max="10967" width="2.85546875" style="299" customWidth="1"/>
    <col min="10968" max="10968" width="35.5703125" style="299" customWidth="1"/>
    <col min="10969" max="10969" width="29.140625" style="299" customWidth="1"/>
    <col min="10970" max="10970" width="4.42578125" style="299" customWidth="1"/>
    <col min="10971" max="10971" width="8.85546875" style="299" customWidth="1"/>
    <col min="10972" max="10972" width="0.85546875" style="299" customWidth="1"/>
    <col min="10973" max="10973" width="12.5703125" style="299" customWidth="1"/>
    <col min="10974" max="10974" width="1.85546875" style="299" customWidth="1"/>
    <col min="10975" max="11007" width="9.140625" style="299"/>
    <col min="11008" max="11008" width="5.42578125" style="299" customWidth="1"/>
    <col min="11009" max="11009" width="36.140625" style="299" customWidth="1"/>
    <col min="11010" max="11010" width="13.5703125" style="299" customWidth="1"/>
    <col min="11011" max="11011" width="5.85546875" style="299" customWidth="1"/>
    <col min="11012" max="11013" width="14.5703125" style="299" customWidth="1"/>
    <col min="11014" max="11014" width="1.85546875" style="299" customWidth="1"/>
    <col min="11015" max="11222" width="9.140625" style="299"/>
    <col min="11223" max="11223" width="2.85546875" style="299" customWidth="1"/>
    <col min="11224" max="11224" width="35.5703125" style="299" customWidth="1"/>
    <col min="11225" max="11225" width="29.140625" style="299" customWidth="1"/>
    <col min="11226" max="11226" width="4.42578125" style="299" customWidth="1"/>
    <col min="11227" max="11227" width="8.85546875" style="299" customWidth="1"/>
    <col min="11228" max="11228" width="0.85546875" style="299" customWidth="1"/>
    <col min="11229" max="11229" width="12.5703125" style="299" customWidth="1"/>
    <col min="11230" max="11230" width="1.85546875" style="299" customWidth="1"/>
    <col min="11231" max="11263" width="9.140625" style="299"/>
    <col min="11264" max="11264" width="5.42578125" style="299" customWidth="1"/>
    <col min="11265" max="11265" width="36.140625" style="299" customWidth="1"/>
    <col min="11266" max="11266" width="13.5703125" style="299" customWidth="1"/>
    <col min="11267" max="11267" width="5.85546875" style="299" customWidth="1"/>
    <col min="11268" max="11269" width="14.5703125" style="299" customWidth="1"/>
    <col min="11270" max="11270" width="1.85546875" style="299" customWidth="1"/>
    <col min="11271" max="11478" width="9.140625" style="299"/>
    <col min="11479" max="11479" width="2.85546875" style="299" customWidth="1"/>
    <col min="11480" max="11480" width="35.5703125" style="299" customWidth="1"/>
    <col min="11481" max="11481" width="29.140625" style="299" customWidth="1"/>
    <col min="11482" max="11482" width="4.42578125" style="299" customWidth="1"/>
    <col min="11483" max="11483" width="8.85546875" style="299" customWidth="1"/>
    <col min="11484" max="11484" width="0.85546875" style="299" customWidth="1"/>
    <col min="11485" max="11485" width="12.5703125" style="299" customWidth="1"/>
    <col min="11486" max="11486" width="1.85546875" style="299" customWidth="1"/>
    <col min="11487" max="11519" width="9.140625" style="299"/>
    <col min="11520" max="11520" width="5.42578125" style="299" customWidth="1"/>
    <col min="11521" max="11521" width="36.140625" style="299" customWidth="1"/>
    <col min="11522" max="11522" width="13.5703125" style="299" customWidth="1"/>
    <col min="11523" max="11523" width="5.85546875" style="299" customWidth="1"/>
    <col min="11524" max="11525" width="14.5703125" style="299" customWidth="1"/>
    <col min="11526" max="11526" width="1.85546875" style="299" customWidth="1"/>
    <col min="11527" max="11734" width="9.140625" style="299"/>
    <col min="11735" max="11735" width="2.85546875" style="299" customWidth="1"/>
    <col min="11736" max="11736" width="35.5703125" style="299" customWidth="1"/>
    <col min="11737" max="11737" width="29.140625" style="299" customWidth="1"/>
    <col min="11738" max="11738" width="4.42578125" style="299" customWidth="1"/>
    <col min="11739" max="11739" width="8.85546875" style="299" customWidth="1"/>
    <col min="11740" max="11740" width="0.85546875" style="299" customWidth="1"/>
    <col min="11741" max="11741" width="12.5703125" style="299" customWidth="1"/>
    <col min="11742" max="11742" width="1.85546875" style="299" customWidth="1"/>
    <col min="11743" max="11775" width="9.140625" style="299"/>
    <col min="11776" max="11776" width="5.42578125" style="299" customWidth="1"/>
    <col min="11777" max="11777" width="36.140625" style="299" customWidth="1"/>
    <col min="11778" max="11778" width="13.5703125" style="299" customWidth="1"/>
    <col min="11779" max="11779" width="5.85546875" style="299" customWidth="1"/>
    <col min="11780" max="11781" width="14.5703125" style="299" customWidth="1"/>
    <col min="11782" max="11782" width="1.85546875" style="299" customWidth="1"/>
    <col min="11783" max="11990" width="9.140625" style="299"/>
    <col min="11991" max="11991" width="2.85546875" style="299" customWidth="1"/>
    <col min="11992" max="11992" width="35.5703125" style="299" customWidth="1"/>
    <col min="11993" max="11993" width="29.140625" style="299" customWidth="1"/>
    <col min="11994" max="11994" width="4.42578125" style="299" customWidth="1"/>
    <col min="11995" max="11995" width="8.85546875" style="299" customWidth="1"/>
    <col min="11996" max="11996" width="0.85546875" style="299" customWidth="1"/>
    <col min="11997" max="11997" width="12.5703125" style="299" customWidth="1"/>
    <col min="11998" max="11998" width="1.85546875" style="299" customWidth="1"/>
    <col min="11999" max="12031" width="9.140625" style="299"/>
    <col min="12032" max="12032" width="5.42578125" style="299" customWidth="1"/>
    <col min="12033" max="12033" width="36.140625" style="299" customWidth="1"/>
    <col min="12034" max="12034" width="13.5703125" style="299" customWidth="1"/>
    <col min="12035" max="12035" width="5.85546875" style="299" customWidth="1"/>
    <col min="12036" max="12037" width="14.5703125" style="299" customWidth="1"/>
    <col min="12038" max="12038" width="1.85546875" style="299" customWidth="1"/>
    <col min="12039" max="12246" width="9.140625" style="299"/>
    <col min="12247" max="12247" width="2.85546875" style="299" customWidth="1"/>
    <col min="12248" max="12248" width="35.5703125" style="299" customWidth="1"/>
    <col min="12249" max="12249" width="29.140625" style="299" customWidth="1"/>
    <col min="12250" max="12250" width="4.42578125" style="299" customWidth="1"/>
    <col min="12251" max="12251" width="8.85546875" style="299" customWidth="1"/>
    <col min="12252" max="12252" width="0.85546875" style="299" customWidth="1"/>
    <col min="12253" max="12253" width="12.5703125" style="299" customWidth="1"/>
    <col min="12254" max="12254" width="1.85546875" style="299" customWidth="1"/>
    <col min="12255" max="12287" width="9.140625" style="299"/>
    <col min="12288" max="12288" width="5.42578125" style="299" customWidth="1"/>
    <col min="12289" max="12289" width="36.140625" style="299" customWidth="1"/>
    <col min="12290" max="12290" width="13.5703125" style="299" customWidth="1"/>
    <col min="12291" max="12291" width="5.85546875" style="299" customWidth="1"/>
    <col min="12292" max="12293" width="14.5703125" style="299" customWidth="1"/>
    <col min="12294" max="12294" width="1.85546875" style="299" customWidth="1"/>
    <col min="12295" max="12502" width="9.140625" style="299"/>
    <col min="12503" max="12503" width="2.85546875" style="299" customWidth="1"/>
    <col min="12504" max="12504" width="35.5703125" style="299" customWidth="1"/>
    <col min="12505" max="12505" width="29.140625" style="299" customWidth="1"/>
    <col min="12506" max="12506" width="4.42578125" style="299" customWidth="1"/>
    <col min="12507" max="12507" width="8.85546875" style="299" customWidth="1"/>
    <col min="12508" max="12508" width="0.85546875" style="299" customWidth="1"/>
    <col min="12509" max="12509" width="12.5703125" style="299" customWidth="1"/>
    <col min="12510" max="12510" width="1.85546875" style="299" customWidth="1"/>
    <col min="12511" max="12543" width="9.140625" style="299"/>
    <col min="12544" max="12544" width="5.42578125" style="299" customWidth="1"/>
    <col min="12545" max="12545" width="36.140625" style="299" customWidth="1"/>
    <col min="12546" max="12546" width="13.5703125" style="299" customWidth="1"/>
    <col min="12547" max="12547" width="5.85546875" style="299" customWidth="1"/>
    <col min="12548" max="12549" width="14.5703125" style="299" customWidth="1"/>
    <col min="12550" max="12550" width="1.85546875" style="299" customWidth="1"/>
    <col min="12551" max="12758" width="9.140625" style="299"/>
    <col min="12759" max="12759" width="2.85546875" style="299" customWidth="1"/>
    <col min="12760" max="12760" width="35.5703125" style="299" customWidth="1"/>
    <col min="12761" max="12761" width="29.140625" style="299" customWidth="1"/>
    <col min="12762" max="12762" width="4.42578125" style="299" customWidth="1"/>
    <col min="12763" max="12763" width="8.85546875" style="299" customWidth="1"/>
    <col min="12764" max="12764" width="0.85546875" style="299" customWidth="1"/>
    <col min="12765" max="12765" width="12.5703125" style="299" customWidth="1"/>
    <col min="12766" max="12766" width="1.85546875" style="299" customWidth="1"/>
    <col min="12767" max="12799" width="9.140625" style="299"/>
    <col min="12800" max="12800" width="5.42578125" style="299" customWidth="1"/>
    <col min="12801" max="12801" width="36.140625" style="299" customWidth="1"/>
    <col min="12802" max="12802" width="13.5703125" style="299" customWidth="1"/>
    <col min="12803" max="12803" width="5.85546875" style="299" customWidth="1"/>
    <col min="12804" max="12805" width="14.5703125" style="299" customWidth="1"/>
    <col min="12806" max="12806" width="1.85546875" style="299" customWidth="1"/>
    <col min="12807" max="13014" width="9.140625" style="299"/>
    <col min="13015" max="13015" width="2.85546875" style="299" customWidth="1"/>
    <col min="13016" max="13016" width="35.5703125" style="299" customWidth="1"/>
    <col min="13017" max="13017" width="29.140625" style="299" customWidth="1"/>
    <col min="13018" max="13018" width="4.42578125" style="299" customWidth="1"/>
    <col min="13019" max="13019" width="8.85546875" style="299" customWidth="1"/>
    <col min="13020" max="13020" width="0.85546875" style="299" customWidth="1"/>
    <col min="13021" max="13021" width="12.5703125" style="299" customWidth="1"/>
    <col min="13022" max="13022" width="1.85546875" style="299" customWidth="1"/>
    <col min="13023" max="13055" width="9.140625" style="299"/>
    <col min="13056" max="13056" width="5.42578125" style="299" customWidth="1"/>
    <col min="13057" max="13057" width="36.140625" style="299" customWidth="1"/>
    <col min="13058" max="13058" width="13.5703125" style="299" customWidth="1"/>
    <col min="13059" max="13059" width="5.85546875" style="299" customWidth="1"/>
    <col min="13060" max="13061" width="14.5703125" style="299" customWidth="1"/>
    <col min="13062" max="13062" width="1.85546875" style="299" customWidth="1"/>
    <col min="13063" max="13270" width="9.140625" style="299"/>
    <col min="13271" max="13271" width="2.85546875" style="299" customWidth="1"/>
    <col min="13272" max="13272" width="35.5703125" style="299" customWidth="1"/>
    <col min="13273" max="13273" width="29.140625" style="299" customWidth="1"/>
    <col min="13274" max="13274" width="4.42578125" style="299" customWidth="1"/>
    <col min="13275" max="13275" width="8.85546875" style="299" customWidth="1"/>
    <col min="13276" max="13276" width="0.85546875" style="299" customWidth="1"/>
    <col min="13277" max="13277" width="12.5703125" style="299" customWidth="1"/>
    <col min="13278" max="13278" width="1.85546875" style="299" customWidth="1"/>
    <col min="13279" max="13311" width="9.140625" style="299"/>
    <col min="13312" max="13312" width="5.42578125" style="299" customWidth="1"/>
    <col min="13313" max="13313" width="36.140625" style="299" customWidth="1"/>
    <col min="13314" max="13314" width="13.5703125" style="299" customWidth="1"/>
    <col min="13315" max="13315" width="5.85546875" style="299" customWidth="1"/>
    <col min="13316" max="13317" width="14.5703125" style="299" customWidth="1"/>
    <col min="13318" max="13318" width="1.85546875" style="299" customWidth="1"/>
    <col min="13319" max="13526" width="9.140625" style="299"/>
    <col min="13527" max="13527" width="2.85546875" style="299" customWidth="1"/>
    <col min="13528" max="13528" width="35.5703125" style="299" customWidth="1"/>
    <col min="13529" max="13529" width="29.140625" style="299" customWidth="1"/>
    <col min="13530" max="13530" width="4.42578125" style="299" customWidth="1"/>
    <col min="13531" max="13531" width="8.85546875" style="299" customWidth="1"/>
    <col min="13532" max="13532" width="0.85546875" style="299" customWidth="1"/>
    <col min="13533" max="13533" width="12.5703125" style="299" customWidth="1"/>
    <col min="13534" max="13534" width="1.85546875" style="299" customWidth="1"/>
    <col min="13535" max="13567" width="9.140625" style="299"/>
    <col min="13568" max="13568" width="5.42578125" style="299" customWidth="1"/>
    <col min="13569" max="13569" width="36.140625" style="299" customWidth="1"/>
    <col min="13570" max="13570" width="13.5703125" style="299" customWidth="1"/>
    <col min="13571" max="13571" width="5.85546875" style="299" customWidth="1"/>
    <col min="13572" max="13573" width="14.5703125" style="299" customWidth="1"/>
    <col min="13574" max="13574" width="1.85546875" style="299" customWidth="1"/>
    <col min="13575" max="13782" width="9.140625" style="299"/>
    <col min="13783" max="13783" width="2.85546875" style="299" customWidth="1"/>
    <col min="13784" max="13784" width="35.5703125" style="299" customWidth="1"/>
    <col min="13785" max="13785" width="29.140625" style="299" customWidth="1"/>
    <col min="13786" max="13786" width="4.42578125" style="299" customWidth="1"/>
    <col min="13787" max="13787" width="8.85546875" style="299" customWidth="1"/>
    <col min="13788" max="13788" width="0.85546875" style="299" customWidth="1"/>
    <col min="13789" max="13789" width="12.5703125" style="299" customWidth="1"/>
    <col min="13790" max="13790" width="1.85546875" style="299" customWidth="1"/>
    <col min="13791" max="13823" width="9.140625" style="299"/>
    <col min="13824" max="13824" width="5.42578125" style="299" customWidth="1"/>
    <col min="13825" max="13825" width="36.140625" style="299" customWidth="1"/>
    <col min="13826" max="13826" width="13.5703125" style="299" customWidth="1"/>
    <col min="13827" max="13827" width="5.85546875" style="299" customWidth="1"/>
    <col min="13828" max="13829" width="14.5703125" style="299" customWidth="1"/>
    <col min="13830" max="13830" width="1.85546875" style="299" customWidth="1"/>
    <col min="13831" max="14038" width="9.140625" style="299"/>
    <col min="14039" max="14039" width="2.85546875" style="299" customWidth="1"/>
    <col min="14040" max="14040" width="35.5703125" style="299" customWidth="1"/>
    <col min="14041" max="14041" width="29.140625" style="299" customWidth="1"/>
    <col min="14042" max="14042" width="4.42578125" style="299" customWidth="1"/>
    <col min="14043" max="14043" width="8.85546875" style="299" customWidth="1"/>
    <col min="14044" max="14044" width="0.85546875" style="299" customWidth="1"/>
    <col min="14045" max="14045" width="12.5703125" style="299" customWidth="1"/>
    <col min="14046" max="14046" width="1.85546875" style="299" customWidth="1"/>
    <col min="14047" max="14079" width="9.140625" style="299"/>
    <col min="14080" max="14080" width="5.42578125" style="299" customWidth="1"/>
    <col min="14081" max="14081" width="36.140625" style="299" customWidth="1"/>
    <col min="14082" max="14082" width="13.5703125" style="299" customWidth="1"/>
    <col min="14083" max="14083" width="5.85546875" style="299" customWidth="1"/>
    <col min="14084" max="14085" width="14.5703125" style="299" customWidth="1"/>
    <col min="14086" max="14086" width="1.85546875" style="299" customWidth="1"/>
    <col min="14087" max="14294" width="9.140625" style="299"/>
    <col min="14295" max="14295" width="2.85546875" style="299" customWidth="1"/>
    <col min="14296" max="14296" width="35.5703125" style="299" customWidth="1"/>
    <col min="14297" max="14297" width="29.140625" style="299" customWidth="1"/>
    <col min="14298" max="14298" width="4.42578125" style="299" customWidth="1"/>
    <col min="14299" max="14299" width="8.85546875" style="299" customWidth="1"/>
    <col min="14300" max="14300" width="0.85546875" style="299" customWidth="1"/>
    <col min="14301" max="14301" width="12.5703125" style="299" customWidth="1"/>
    <col min="14302" max="14302" width="1.85546875" style="299" customWidth="1"/>
    <col min="14303" max="14335" width="9.140625" style="299"/>
    <col min="14336" max="14336" width="5.42578125" style="299" customWidth="1"/>
    <col min="14337" max="14337" width="36.140625" style="299" customWidth="1"/>
    <col min="14338" max="14338" width="13.5703125" style="299" customWidth="1"/>
    <col min="14339" max="14339" width="5.85546875" style="299" customWidth="1"/>
    <col min="14340" max="14341" width="14.5703125" style="299" customWidth="1"/>
    <col min="14342" max="14342" width="1.85546875" style="299" customWidth="1"/>
    <col min="14343" max="14550" width="9.140625" style="299"/>
    <col min="14551" max="14551" width="2.85546875" style="299" customWidth="1"/>
    <col min="14552" max="14552" width="35.5703125" style="299" customWidth="1"/>
    <col min="14553" max="14553" width="29.140625" style="299" customWidth="1"/>
    <col min="14554" max="14554" width="4.42578125" style="299" customWidth="1"/>
    <col min="14555" max="14555" width="8.85546875" style="299" customWidth="1"/>
    <col min="14556" max="14556" width="0.85546875" style="299" customWidth="1"/>
    <col min="14557" max="14557" width="12.5703125" style="299" customWidth="1"/>
    <col min="14558" max="14558" width="1.85546875" style="299" customWidth="1"/>
    <col min="14559" max="14591" width="9.140625" style="299"/>
    <col min="14592" max="14592" width="5.42578125" style="299" customWidth="1"/>
    <col min="14593" max="14593" width="36.140625" style="299" customWidth="1"/>
    <col min="14594" max="14594" width="13.5703125" style="299" customWidth="1"/>
    <col min="14595" max="14595" width="5.85546875" style="299" customWidth="1"/>
    <col min="14596" max="14597" width="14.5703125" style="299" customWidth="1"/>
    <col min="14598" max="14598" width="1.85546875" style="299" customWidth="1"/>
    <col min="14599" max="14806" width="9.140625" style="299"/>
    <col min="14807" max="14807" width="2.85546875" style="299" customWidth="1"/>
    <col min="14808" max="14808" width="35.5703125" style="299" customWidth="1"/>
    <col min="14809" max="14809" width="29.140625" style="299" customWidth="1"/>
    <col min="14810" max="14810" width="4.42578125" style="299" customWidth="1"/>
    <col min="14811" max="14811" width="8.85546875" style="299" customWidth="1"/>
    <col min="14812" max="14812" width="0.85546875" style="299" customWidth="1"/>
    <col min="14813" max="14813" width="12.5703125" style="299" customWidth="1"/>
    <col min="14814" max="14814" width="1.85546875" style="299" customWidth="1"/>
    <col min="14815" max="14847" width="9.140625" style="299"/>
    <col min="14848" max="14848" width="5.42578125" style="299" customWidth="1"/>
    <col min="14849" max="14849" width="36.140625" style="299" customWidth="1"/>
    <col min="14850" max="14850" width="13.5703125" style="299" customWidth="1"/>
    <col min="14851" max="14851" width="5.85546875" style="299" customWidth="1"/>
    <col min="14852" max="14853" width="14.5703125" style="299" customWidth="1"/>
    <col min="14854" max="14854" width="1.85546875" style="299" customWidth="1"/>
    <col min="14855" max="15062" width="9.140625" style="299"/>
    <col min="15063" max="15063" width="2.85546875" style="299" customWidth="1"/>
    <col min="15064" max="15064" width="35.5703125" style="299" customWidth="1"/>
    <col min="15065" max="15065" width="29.140625" style="299" customWidth="1"/>
    <col min="15066" max="15066" width="4.42578125" style="299" customWidth="1"/>
    <col min="15067" max="15067" width="8.85546875" style="299" customWidth="1"/>
    <col min="15068" max="15068" width="0.85546875" style="299" customWidth="1"/>
    <col min="15069" max="15069" width="12.5703125" style="299" customWidth="1"/>
    <col min="15070" max="15070" width="1.85546875" style="299" customWidth="1"/>
    <col min="15071" max="15103" width="9.140625" style="299"/>
    <col min="15104" max="15104" width="5.42578125" style="299" customWidth="1"/>
    <col min="15105" max="15105" width="36.140625" style="299" customWidth="1"/>
    <col min="15106" max="15106" width="13.5703125" style="299" customWidth="1"/>
    <col min="15107" max="15107" width="5.85546875" style="299" customWidth="1"/>
    <col min="15108" max="15109" width="14.5703125" style="299" customWidth="1"/>
    <col min="15110" max="15110" width="1.85546875" style="299" customWidth="1"/>
    <col min="15111" max="15318" width="9.140625" style="299"/>
    <col min="15319" max="15319" width="2.85546875" style="299" customWidth="1"/>
    <col min="15320" max="15320" width="35.5703125" style="299" customWidth="1"/>
    <col min="15321" max="15321" width="29.140625" style="299" customWidth="1"/>
    <col min="15322" max="15322" width="4.42578125" style="299" customWidth="1"/>
    <col min="15323" max="15323" width="8.85546875" style="299" customWidth="1"/>
    <col min="15324" max="15324" width="0.85546875" style="299" customWidth="1"/>
    <col min="15325" max="15325" width="12.5703125" style="299" customWidth="1"/>
    <col min="15326" max="15326" width="1.85546875" style="299" customWidth="1"/>
    <col min="15327" max="15359" width="9.140625" style="299"/>
    <col min="15360" max="15360" width="5.42578125" style="299" customWidth="1"/>
    <col min="15361" max="15361" width="36.140625" style="299" customWidth="1"/>
    <col min="15362" max="15362" width="13.5703125" style="299" customWidth="1"/>
    <col min="15363" max="15363" width="5.85546875" style="299" customWidth="1"/>
    <col min="15364" max="15365" width="14.5703125" style="299" customWidth="1"/>
    <col min="15366" max="15366" width="1.85546875" style="299" customWidth="1"/>
    <col min="15367" max="15574" width="9.140625" style="299"/>
    <col min="15575" max="15575" width="2.85546875" style="299" customWidth="1"/>
    <col min="15576" max="15576" width="35.5703125" style="299" customWidth="1"/>
    <col min="15577" max="15577" width="29.140625" style="299" customWidth="1"/>
    <col min="15578" max="15578" width="4.42578125" style="299" customWidth="1"/>
    <col min="15579" max="15579" width="8.85546875" style="299" customWidth="1"/>
    <col min="15580" max="15580" width="0.85546875" style="299" customWidth="1"/>
    <col min="15581" max="15581" width="12.5703125" style="299" customWidth="1"/>
    <col min="15582" max="15582" width="1.85546875" style="299" customWidth="1"/>
    <col min="15583" max="15615" width="9.140625" style="299"/>
    <col min="15616" max="15616" width="5.42578125" style="299" customWidth="1"/>
    <col min="15617" max="15617" width="36.140625" style="299" customWidth="1"/>
    <col min="15618" max="15618" width="13.5703125" style="299" customWidth="1"/>
    <col min="15619" max="15619" width="5.85546875" style="299" customWidth="1"/>
    <col min="15620" max="15621" width="14.5703125" style="299" customWidth="1"/>
    <col min="15622" max="15622" width="1.85546875" style="299" customWidth="1"/>
    <col min="15623" max="15830" width="9.140625" style="299"/>
    <col min="15831" max="15831" width="2.85546875" style="299" customWidth="1"/>
    <col min="15832" max="15832" width="35.5703125" style="299" customWidth="1"/>
    <col min="15833" max="15833" width="29.140625" style="299" customWidth="1"/>
    <col min="15834" max="15834" width="4.42578125" style="299" customWidth="1"/>
    <col min="15835" max="15835" width="8.85546875" style="299" customWidth="1"/>
    <col min="15836" max="15836" width="0.85546875" style="299" customWidth="1"/>
    <col min="15837" max="15837" width="12.5703125" style="299" customWidth="1"/>
    <col min="15838" max="15838" width="1.85546875" style="299" customWidth="1"/>
    <col min="15839" max="15871" width="9.140625" style="299"/>
    <col min="15872" max="15872" width="5.42578125" style="299" customWidth="1"/>
    <col min="15873" max="15873" width="36.140625" style="299" customWidth="1"/>
    <col min="15874" max="15874" width="13.5703125" style="299" customWidth="1"/>
    <col min="15875" max="15875" width="5.85546875" style="299" customWidth="1"/>
    <col min="15876" max="15877" width="14.5703125" style="299" customWidth="1"/>
    <col min="15878" max="15878" width="1.85546875" style="299" customWidth="1"/>
    <col min="15879" max="16086" width="9.140625" style="299"/>
    <col min="16087" max="16087" width="2.85546875" style="299" customWidth="1"/>
    <col min="16088" max="16088" width="35.5703125" style="299" customWidth="1"/>
    <col min="16089" max="16089" width="29.140625" style="299" customWidth="1"/>
    <col min="16090" max="16090" width="4.42578125" style="299" customWidth="1"/>
    <col min="16091" max="16091" width="8.85546875" style="299" customWidth="1"/>
    <col min="16092" max="16092" width="0.85546875" style="299" customWidth="1"/>
    <col min="16093" max="16093" width="12.5703125" style="299" customWidth="1"/>
    <col min="16094" max="16094" width="1.85546875" style="299" customWidth="1"/>
    <col min="16095" max="16127" width="9.140625" style="299"/>
    <col min="16128" max="16128" width="5.42578125" style="299" customWidth="1"/>
    <col min="16129" max="16129" width="36.140625" style="299" customWidth="1"/>
    <col min="16130" max="16130" width="13.5703125" style="299" customWidth="1"/>
    <col min="16131" max="16131" width="5.85546875" style="299" customWidth="1"/>
    <col min="16132" max="16133" width="14.5703125" style="299" customWidth="1"/>
    <col min="16134" max="16134" width="1.85546875" style="299" customWidth="1"/>
    <col min="16135" max="16342" width="9.140625" style="299"/>
    <col min="16343" max="16343" width="2.85546875" style="299" customWidth="1"/>
    <col min="16344" max="16344" width="35.5703125" style="299" customWidth="1"/>
    <col min="16345" max="16345" width="29.140625" style="299" customWidth="1"/>
    <col min="16346" max="16346" width="4.42578125" style="299" customWidth="1"/>
    <col min="16347" max="16347" width="8.85546875" style="299" customWidth="1"/>
    <col min="16348" max="16348" width="0.85546875" style="299" customWidth="1"/>
    <col min="16349" max="16349" width="12.5703125" style="299" customWidth="1"/>
    <col min="16350" max="16350" width="1.85546875" style="299" customWidth="1"/>
    <col min="16351" max="16384" width="9.140625" style="299"/>
  </cols>
  <sheetData>
    <row r="1" spans="1:7" ht="11.25" customHeight="1" thickBot="1" x14ac:dyDescent="0.25">
      <c r="A1" s="296"/>
      <c r="B1" s="297"/>
      <c r="C1" s="297"/>
      <c r="D1" s="297"/>
      <c r="E1" s="297"/>
      <c r="F1" s="297"/>
      <c r="G1" s="298"/>
    </row>
    <row r="2" spans="1:7" ht="9" customHeight="1" thickTop="1" x14ac:dyDescent="0.2">
      <c r="A2" s="300"/>
      <c r="B2" s="610"/>
      <c r="C2" s="611"/>
      <c r="D2" s="611"/>
      <c r="E2" s="611"/>
      <c r="F2" s="612"/>
      <c r="G2" s="301"/>
    </row>
    <row r="3" spans="1:7" ht="15.75" x14ac:dyDescent="0.25">
      <c r="A3" s="302"/>
      <c r="B3" s="613" t="str">
        <f>Identification!C9</f>
        <v>Select Council Name</v>
      </c>
      <c r="C3" s="614"/>
      <c r="D3" s="614"/>
      <c r="E3" s="614"/>
      <c r="F3" s="615"/>
      <c r="G3" s="301"/>
    </row>
    <row r="4" spans="1:7" ht="9" customHeight="1" x14ac:dyDescent="0.25">
      <c r="A4" s="303"/>
      <c r="B4" s="616"/>
      <c r="C4" s="617"/>
      <c r="D4" s="617"/>
      <c r="E4" s="617"/>
      <c r="F4" s="618"/>
      <c r="G4" s="301"/>
    </row>
    <row r="5" spans="1:7" ht="15.75" x14ac:dyDescent="0.25">
      <c r="A5" s="303"/>
      <c r="B5" s="616" t="s">
        <v>487</v>
      </c>
      <c r="C5" s="617"/>
      <c r="D5" s="617"/>
      <c r="E5" s="617"/>
      <c r="F5" s="618"/>
      <c r="G5" s="301"/>
    </row>
    <row r="6" spans="1:7" ht="15.75" x14ac:dyDescent="0.25">
      <c r="A6" s="300"/>
      <c r="B6" s="613" t="s">
        <v>712</v>
      </c>
      <c r="C6" s="614"/>
      <c r="D6" s="614"/>
      <c r="E6" s="614"/>
      <c r="F6" s="615"/>
      <c r="G6" s="301"/>
    </row>
    <row r="7" spans="1:7" ht="9" customHeight="1" thickBot="1" x14ac:dyDescent="0.25">
      <c r="A7" s="300"/>
      <c r="B7" s="304"/>
      <c r="C7" s="305"/>
      <c r="D7" s="305"/>
      <c r="E7" s="305"/>
      <c r="F7" s="306"/>
      <c r="G7" s="301"/>
    </row>
    <row r="8" spans="1:7" ht="10.5" customHeight="1" thickTop="1" x14ac:dyDescent="0.25">
      <c r="A8" s="300"/>
      <c r="B8" s="266"/>
      <c r="C8" s="266"/>
      <c r="D8" s="266"/>
      <c r="E8" s="269"/>
      <c r="F8" s="269"/>
      <c r="G8" s="301"/>
    </row>
    <row r="9" spans="1:7" ht="33" customHeight="1" x14ac:dyDescent="0.25">
      <c r="A9" s="300"/>
      <c r="B9" s="266"/>
      <c r="C9" s="266"/>
      <c r="D9" s="266"/>
      <c r="E9" s="307" t="s">
        <v>713</v>
      </c>
      <c r="F9" s="307" t="s">
        <v>714</v>
      </c>
      <c r="G9" s="301"/>
    </row>
    <row r="10" spans="1:7" ht="17.100000000000001" customHeight="1" x14ac:dyDescent="0.25">
      <c r="A10" s="300"/>
      <c r="B10" s="266"/>
      <c r="C10" s="266"/>
      <c r="D10" s="266"/>
      <c r="E10" s="269" t="s">
        <v>289</v>
      </c>
      <c r="F10" s="269" t="s">
        <v>289</v>
      </c>
      <c r="G10" s="301"/>
    </row>
    <row r="11" spans="1:7" ht="17.100000000000001" customHeight="1" x14ac:dyDescent="0.25">
      <c r="A11" s="277" t="s">
        <v>488</v>
      </c>
      <c r="B11" s="308"/>
      <c r="C11" s="308"/>
      <c r="D11" s="308"/>
      <c r="E11" s="309"/>
      <c r="F11" s="309"/>
      <c r="G11" s="310"/>
    </row>
    <row r="12" spans="1:7" ht="17.100000000000001" customHeight="1" x14ac:dyDescent="0.2">
      <c r="A12" s="204"/>
      <c r="B12" s="156" t="s">
        <v>521</v>
      </c>
      <c r="C12" s="156"/>
      <c r="D12" s="156"/>
      <c r="E12" s="517"/>
      <c r="F12" s="518">
        <f>E29</f>
        <v>0</v>
      </c>
      <c r="G12" s="301"/>
    </row>
    <row r="13" spans="1:7" ht="17.100000000000001" customHeight="1" x14ac:dyDescent="0.2">
      <c r="A13" s="204"/>
      <c r="B13" s="156" t="s">
        <v>522</v>
      </c>
      <c r="C13" s="156"/>
      <c r="D13" s="156"/>
      <c r="E13" s="517"/>
      <c r="F13" s="518">
        <f>F14-F12</f>
        <v>0</v>
      </c>
      <c r="G13" s="301"/>
    </row>
    <row r="14" spans="1:7" ht="17.100000000000001" customHeight="1" x14ac:dyDescent="0.25">
      <c r="A14" s="204"/>
      <c r="B14" s="46" t="s">
        <v>675</v>
      </c>
      <c r="C14" s="156"/>
      <c r="D14" s="156"/>
      <c r="E14" s="519">
        <f>E13+E12</f>
        <v>0</v>
      </c>
      <c r="F14" s="519">
        <f>'Permissible Income'!I7</f>
        <v>0</v>
      </c>
      <c r="G14" s="301"/>
    </row>
    <row r="15" spans="1:7" ht="6.75" customHeight="1" x14ac:dyDescent="0.25">
      <c r="A15" s="300"/>
      <c r="B15" s="309"/>
      <c r="C15" s="266"/>
      <c r="D15" s="266"/>
      <c r="E15" s="266"/>
      <c r="F15" s="266"/>
      <c r="G15" s="301"/>
    </row>
    <row r="16" spans="1:7" ht="17.100000000000001" customHeight="1" x14ac:dyDescent="0.25">
      <c r="A16" s="277" t="s">
        <v>487</v>
      </c>
      <c r="B16" s="156"/>
      <c r="C16" s="156"/>
      <c r="D16" s="156"/>
      <c r="E16" s="266"/>
      <c r="F16" s="266"/>
      <c r="G16" s="301"/>
    </row>
    <row r="17" spans="1:9" ht="18" customHeight="1" x14ac:dyDescent="0.2">
      <c r="A17" s="204"/>
      <c r="B17" s="156" t="s">
        <v>724</v>
      </c>
      <c r="C17" s="156"/>
      <c r="D17" s="156"/>
      <c r="E17" s="249"/>
      <c r="F17" s="494">
        <f>'Permissible Income'!F11</f>
        <v>0</v>
      </c>
      <c r="G17" s="301"/>
    </row>
    <row r="18" spans="1:9" ht="9.75" customHeight="1" x14ac:dyDescent="0.2">
      <c r="A18" s="204"/>
      <c r="B18" s="156"/>
      <c r="C18" s="156"/>
      <c r="D18" s="156"/>
      <c r="E18" s="156"/>
      <c r="F18" s="156"/>
      <c r="G18" s="301"/>
    </row>
    <row r="19" spans="1:9" ht="17.100000000000001" customHeight="1" x14ac:dyDescent="0.25">
      <c r="A19" s="204"/>
      <c r="B19" s="156" t="s">
        <v>523</v>
      </c>
      <c r="C19" s="156"/>
      <c r="D19" s="156"/>
      <c r="E19" s="517"/>
      <c r="F19" s="520">
        <f>-'Permissible Income'!I9</f>
        <v>0</v>
      </c>
      <c r="G19" s="301"/>
    </row>
    <row r="20" spans="1:9" ht="16.5" customHeight="1" x14ac:dyDescent="0.25">
      <c r="A20" s="204" t="s">
        <v>289</v>
      </c>
      <c r="B20" s="46" t="s">
        <v>725</v>
      </c>
      <c r="C20" s="156"/>
      <c r="D20" s="156"/>
      <c r="E20" s="517"/>
      <c r="F20" s="520" t="str">
        <f>'Permissible Income'!I11</f>
        <v/>
      </c>
      <c r="G20" s="301"/>
    </row>
    <row r="21" spans="1:9" ht="17.100000000000001" customHeight="1" x14ac:dyDescent="0.25">
      <c r="A21" s="204"/>
      <c r="B21" s="46" t="s">
        <v>670</v>
      </c>
      <c r="C21" s="156"/>
      <c r="D21" s="156"/>
      <c r="E21" s="517"/>
      <c r="F21" s="520">
        <f>F14+SUM(F19:F20)</f>
        <v>0</v>
      </c>
      <c r="G21" s="301"/>
    </row>
    <row r="22" spans="1:9" ht="12" customHeight="1" x14ac:dyDescent="0.2">
      <c r="A22" s="300"/>
      <c r="B22" s="266"/>
      <c r="C22" s="266"/>
      <c r="D22" s="266"/>
      <c r="E22" s="267"/>
      <c r="F22" s="267"/>
      <c r="G22" s="301"/>
    </row>
    <row r="23" spans="1:9" ht="17.100000000000001" customHeight="1" x14ac:dyDescent="0.25">
      <c r="A23" s="204"/>
      <c r="B23" s="156" t="s">
        <v>672</v>
      </c>
      <c r="C23" s="156"/>
      <c r="D23" s="156"/>
      <c r="E23" s="517"/>
      <c r="F23" s="519">
        <f>E34</f>
        <v>0</v>
      </c>
      <c r="G23" s="301"/>
    </row>
    <row r="24" spans="1:9" ht="17.100000000000001" customHeight="1" x14ac:dyDescent="0.25">
      <c r="A24" s="204"/>
      <c r="B24" s="156" t="s">
        <v>671</v>
      </c>
      <c r="C24" s="156"/>
      <c r="D24" s="156"/>
      <c r="E24" s="517"/>
      <c r="F24" s="519">
        <f>-E32</f>
        <v>0</v>
      </c>
      <c r="G24" s="301"/>
    </row>
    <row r="25" spans="1:9" ht="17.100000000000001" customHeight="1" x14ac:dyDescent="0.25">
      <c r="A25" s="204"/>
      <c r="B25" s="46" t="s">
        <v>670</v>
      </c>
      <c r="C25" s="156"/>
      <c r="D25" s="156"/>
      <c r="E25" s="517"/>
      <c r="F25" s="519">
        <f>F23+F24</f>
        <v>0</v>
      </c>
      <c r="G25" s="301"/>
    </row>
    <row r="26" spans="1:9" ht="11.25" customHeight="1" x14ac:dyDescent="0.25">
      <c r="A26" s="311"/>
      <c r="B26" s="156"/>
      <c r="C26" s="156"/>
      <c r="D26" s="156"/>
      <c r="E26" s="269"/>
      <c r="F26" s="268"/>
      <c r="G26" s="301"/>
    </row>
    <row r="27" spans="1:9" ht="17.100000000000001" customHeight="1" x14ac:dyDescent="0.25">
      <c r="A27" s="277" t="s">
        <v>673</v>
      </c>
      <c r="B27" s="156"/>
      <c r="C27" s="156"/>
      <c r="D27" s="156"/>
      <c r="E27" s="521"/>
      <c r="F27" s="519">
        <f>F25+F21</f>
        <v>0</v>
      </c>
      <c r="G27" s="301"/>
    </row>
    <row r="28" spans="1:9" ht="7.5" customHeight="1" x14ac:dyDescent="0.25">
      <c r="A28" s="312"/>
      <c r="B28" s="156"/>
      <c r="C28" s="156"/>
      <c r="D28" s="156"/>
      <c r="E28" s="269"/>
      <c r="F28" s="269"/>
      <c r="G28" s="301"/>
    </row>
    <row r="29" spans="1:9" ht="17.25" customHeight="1" x14ac:dyDescent="0.25">
      <c r="A29" s="204"/>
      <c r="B29" s="156" t="s">
        <v>727</v>
      </c>
      <c r="C29" s="156"/>
      <c r="D29" s="156"/>
      <c r="E29" s="522"/>
      <c r="F29" s="523">
        <f>'Permissible Income'!I27</f>
        <v>0</v>
      </c>
      <c r="G29" s="301"/>
    </row>
    <row r="30" spans="1:9" ht="17.25" customHeight="1" x14ac:dyDescent="0.25">
      <c r="A30" s="204"/>
      <c r="B30" s="156" t="s">
        <v>674</v>
      </c>
      <c r="C30" s="156"/>
      <c r="D30" s="156"/>
      <c r="E30" s="517"/>
      <c r="F30" s="524">
        <f>F27-F29</f>
        <v>0</v>
      </c>
      <c r="G30" s="301"/>
      <c r="I30" s="299" t="s">
        <v>289</v>
      </c>
    </row>
    <row r="31" spans="1:9" ht="10.5" customHeight="1" x14ac:dyDescent="0.2">
      <c r="A31" s="204"/>
      <c r="B31" s="156"/>
      <c r="C31" s="156"/>
      <c r="D31" s="156"/>
      <c r="E31" s="156"/>
      <c r="F31" s="156"/>
      <c r="G31" s="301"/>
    </row>
    <row r="32" spans="1:9" ht="17.25" customHeight="1" x14ac:dyDescent="0.25">
      <c r="A32" s="204"/>
      <c r="B32" s="156" t="s">
        <v>728</v>
      </c>
      <c r="C32" s="156"/>
      <c r="D32" s="156"/>
      <c r="E32" s="517"/>
      <c r="F32" s="519">
        <f>'Permissible Income'!I31</f>
        <v>0</v>
      </c>
      <c r="G32" s="301"/>
    </row>
    <row r="33" spans="1:7" ht="17.25" customHeight="1" x14ac:dyDescent="0.25">
      <c r="A33" s="204"/>
      <c r="B33" s="156" t="s">
        <v>729</v>
      </c>
      <c r="C33" s="156"/>
      <c r="D33" s="156"/>
      <c r="E33" s="517"/>
      <c r="F33" s="525"/>
      <c r="G33" s="301"/>
    </row>
    <row r="34" spans="1:7" ht="16.5" customHeight="1" x14ac:dyDescent="0.25">
      <c r="A34" s="204"/>
      <c r="B34" s="156" t="s">
        <v>489</v>
      </c>
      <c r="C34" s="46"/>
      <c r="D34" s="313"/>
      <c r="E34" s="521"/>
      <c r="F34" s="519">
        <f>F30+F32-F33</f>
        <v>0</v>
      </c>
      <c r="G34" s="314"/>
    </row>
    <row r="35" spans="1:7" ht="17.100000000000001" customHeight="1" x14ac:dyDescent="0.2">
      <c r="A35" s="607"/>
      <c r="B35" s="608"/>
      <c r="C35" s="608"/>
      <c r="D35" s="608"/>
      <c r="E35" s="608"/>
      <c r="F35" s="608"/>
      <c r="G35" s="609"/>
    </row>
  </sheetData>
  <sheetProtection algorithmName="SHA-512" hashValue="C8j9gzH+evDzItZj/QzD2+RFEd9VmCakaZxA6Mmof/H/uSDZEjQXgwQBVWpwUd6EobGrdZKGmYXFqJJ1DoVQeA==" saltValue="Ufta2MVQpeTGtxdUbZDU+w==" spinCount="100000" sheet="1" objects="1" scenarios="1"/>
  <mergeCells count="6">
    <mergeCell ref="A35:G35"/>
    <mergeCell ref="B2:F2"/>
    <mergeCell ref="B3:F3"/>
    <mergeCell ref="B4:F4"/>
    <mergeCell ref="B5:F5"/>
    <mergeCell ref="B6:F6"/>
  </mergeCells>
  <conditionalFormatting sqref="F34">
    <cfRule type="cellIs" dxfId="0" priority="1" operator="lessThan">
      <formula>-499</formula>
    </cfRule>
  </conditionalFormatting>
  <dataValidations count="4">
    <dataValidation allowBlank="1" showInputMessage="1" showErrorMessage="1" prompt="Input as negative amount" sqref="WVL983048 E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E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E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E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E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E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E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E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E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E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E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E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E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E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E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WLP983048 E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E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E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E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E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E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E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E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E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E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E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E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E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E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E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xr:uid="{00000000-0002-0000-1500-000000000000}"/>
    <dataValidation allowBlank="1" showInputMessage="1" showErrorMessage="1" errorTitle="Data Entry Error:" error="Value must be a whole number which is greater than or equal to zero.  Please re-enter." sqref="HM65385 RI65385 ABE65385 ALA65385 AUW65385 BES65385 BOO65385 BYK65385 CIG65385 CSC65385 DBY65385 DLU65385 DVQ65385 EFM65385 EPI65385 EZE65385 FJA65385 FSW65385 GCS65385 GMO65385 GWK65385 HGG65385 HQC65385 HZY65385 IJU65385 ITQ65385 JDM65385 JNI65385 JXE65385 KHA65385 KQW65385 LAS65385 LKO65385 LUK65385 MEG65385 MOC65385 MXY65385 NHU65385 NRQ65385 OBM65385 OLI65385 OVE65385 PFA65385 POW65385 PYS65385 QIO65385 QSK65385 RCG65385 RMC65385 RVY65385 SFU65385 SPQ65385 SZM65385 TJI65385 TTE65385 UDA65385 UMW65385 UWS65385 VGO65385 VQK65385 WAG65385 WKC65385 WTY65385 XDU65385 HM130921 RI130921 ABE130921 ALA130921 AUW130921 BES130921 BOO130921 BYK130921 CIG130921 CSC130921 DBY130921 DLU130921 DVQ130921 EFM130921 EPI130921 EZE130921 FJA130921 FSW130921 GCS130921 GMO130921 GWK130921 HGG130921 HQC130921 HZY130921 IJU130921 ITQ130921 JDM130921 JNI130921 JXE130921 KHA130921 KQW130921 LAS130921 LKO130921 LUK130921 MEG130921 MOC130921 MXY130921 NHU130921 NRQ130921 OBM130921 OLI130921 OVE130921 PFA130921 POW130921 PYS130921 QIO130921 QSK130921 RCG130921 RMC130921 RVY130921 SFU130921 SPQ130921 SZM130921 TJI130921 TTE130921 UDA130921 UMW130921 UWS130921 VGO130921 VQK130921 WAG130921 WKC130921 WTY130921 XDU130921 HM196457 RI196457 ABE196457 ALA196457 AUW196457 BES196457 BOO196457 BYK196457 CIG196457 CSC196457 DBY196457 DLU196457 DVQ196457 EFM196457 EPI196457 EZE196457 FJA196457 FSW196457 GCS196457 GMO196457 GWK196457 HGG196457 HQC196457 HZY196457 IJU196457 ITQ196457 JDM196457 JNI196457 JXE196457 KHA196457 KQW196457 LAS196457 LKO196457 LUK196457 MEG196457 MOC196457 MXY196457 NHU196457 NRQ196457 OBM196457 OLI196457 OVE196457 PFA196457 POW196457 PYS196457 QIO196457 QSK196457 RCG196457 RMC196457 RVY196457 SFU196457 SPQ196457 SZM196457 TJI196457 TTE196457 UDA196457 UMW196457 UWS196457 VGO196457 VQK196457 WAG196457 WKC196457 WTY196457 XDU196457 HM261993 RI261993 ABE261993 ALA261993 AUW261993 BES261993 BOO261993 BYK261993 CIG261993 CSC261993 DBY261993 DLU261993 DVQ261993 EFM261993 EPI261993 EZE261993 FJA261993 FSW261993 GCS261993 GMO261993 GWK261993 HGG261993 HQC261993 HZY261993 IJU261993 ITQ261993 JDM261993 JNI261993 JXE261993 KHA261993 KQW261993 LAS261993 LKO261993 LUK261993 MEG261993 MOC261993 MXY261993 NHU261993 NRQ261993 OBM261993 OLI261993 OVE261993 PFA261993 POW261993 PYS261993 QIO261993 QSK261993 RCG261993 RMC261993 RVY261993 SFU261993 SPQ261993 SZM261993 TJI261993 TTE261993 UDA261993 UMW261993 UWS261993 VGO261993 VQK261993 WAG261993 WKC261993 WTY261993 XDU261993 HM327529 RI327529 ABE327529 ALA327529 AUW327529 BES327529 BOO327529 BYK327529 CIG327529 CSC327529 DBY327529 DLU327529 DVQ327529 EFM327529 EPI327529 EZE327529 FJA327529 FSW327529 GCS327529 GMO327529 GWK327529 HGG327529 HQC327529 HZY327529 IJU327529 ITQ327529 JDM327529 JNI327529 JXE327529 KHA327529 KQW327529 LAS327529 LKO327529 LUK327529 MEG327529 MOC327529 MXY327529 NHU327529 NRQ327529 OBM327529 OLI327529 OVE327529 PFA327529 POW327529 PYS327529 QIO327529 QSK327529 RCG327529 RMC327529 RVY327529 SFU327529 SPQ327529 SZM327529 TJI327529 TTE327529 UDA327529 UMW327529 UWS327529 VGO327529 VQK327529 WAG327529 WKC327529 WTY327529 XDU327529 HM393065 RI393065 ABE393065 ALA393065 AUW393065 BES393065 BOO393065 BYK393065 CIG393065 CSC393065 DBY393065 DLU393065 DVQ393065 EFM393065 EPI393065 EZE393065 FJA393065 FSW393065 GCS393065 GMO393065 GWK393065 HGG393065 HQC393065 HZY393065 IJU393065 ITQ393065 JDM393065 JNI393065 JXE393065 KHA393065 KQW393065 LAS393065 LKO393065 LUK393065 MEG393065 MOC393065 MXY393065 NHU393065 NRQ393065 OBM393065 OLI393065 OVE393065 PFA393065 POW393065 PYS393065 QIO393065 QSK393065 RCG393065 RMC393065 RVY393065 SFU393065 SPQ393065 SZM393065 TJI393065 TTE393065 UDA393065 UMW393065 UWS393065 VGO393065 VQK393065 WAG393065 WKC393065 WTY393065 XDU393065 HM458601 RI458601 ABE458601 ALA458601 AUW458601 BES458601 BOO458601 BYK458601 CIG458601 CSC458601 DBY458601 DLU458601 DVQ458601 EFM458601 EPI458601 EZE458601 FJA458601 FSW458601 GCS458601 GMO458601 GWK458601 HGG458601 HQC458601 HZY458601 IJU458601 ITQ458601 JDM458601 JNI458601 JXE458601 KHA458601 KQW458601 LAS458601 LKO458601 LUK458601 MEG458601 MOC458601 MXY458601 NHU458601 NRQ458601 OBM458601 OLI458601 OVE458601 PFA458601 POW458601 PYS458601 QIO458601 QSK458601 RCG458601 RMC458601 RVY458601 SFU458601 SPQ458601 SZM458601 TJI458601 TTE458601 UDA458601 UMW458601 UWS458601 VGO458601 VQK458601 WAG458601 WKC458601 WTY458601 XDU458601 HM524137 RI524137 ABE524137 ALA524137 AUW524137 BES524137 BOO524137 BYK524137 CIG524137 CSC524137 DBY524137 DLU524137 DVQ524137 EFM524137 EPI524137 EZE524137 FJA524137 FSW524137 GCS524137 GMO524137 GWK524137 HGG524137 HQC524137 HZY524137 IJU524137 ITQ524137 JDM524137 JNI524137 JXE524137 KHA524137 KQW524137 LAS524137 LKO524137 LUK524137 MEG524137 MOC524137 MXY524137 NHU524137 NRQ524137 OBM524137 OLI524137 OVE524137 PFA524137 POW524137 PYS524137 QIO524137 QSK524137 RCG524137 RMC524137 RVY524137 SFU524137 SPQ524137 SZM524137 TJI524137 TTE524137 UDA524137 UMW524137 UWS524137 VGO524137 VQK524137 WAG524137 WKC524137 WTY524137 XDU524137 HM589673 RI589673 ABE589673 ALA589673 AUW589673 BES589673 BOO589673 BYK589673 CIG589673 CSC589673 DBY589673 DLU589673 DVQ589673 EFM589673 EPI589673 EZE589673 FJA589673 FSW589673 GCS589673 GMO589673 GWK589673 HGG589673 HQC589673 HZY589673 IJU589673 ITQ589673 JDM589673 JNI589673 JXE589673 KHA589673 KQW589673 LAS589673 LKO589673 LUK589673 MEG589673 MOC589673 MXY589673 NHU589673 NRQ589673 OBM589673 OLI589673 OVE589673 PFA589673 POW589673 PYS589673 QIO589673 QSK589673 RCG589673 RMC589673 RVY589673 SFU589673 SPQ589673 SZM589673 TJI589673 TTE589673 UDA589673 UMW589673 UWS589673 VGO589673 VQK589673 WAG589673 WKC589673 WTY589673 XDU589673 HM655209 RI655209 ABE655209 ALA655209 AUW655209 BES655209 BOO655209 BYK655209 CIG655209 CSC655209 DBY655209 DLU655209 DVQ655209 EFM655209 EPI655209 EZE655209 FJA655209 FSW655209 GCS655209 GMO655209 GWK655209 HGG655209 HQC655209 HZY655209 IJU655209 ITQ655209 JDM655209 JNI655209 JXE655209 KHA655209 KQW655209 LAS655209 LKO655209 LUK655209 MEG655209 MOC655209 MXY655209 NHU655209 NRQ655209 OBM655209 OLI655209 OVE655209 PFA655209 POW655209 PYS655209 QIO655209 QSK655209 RCG655209 RMC655209 RVY655209 SFU655209 SPQ655209 SZM655209 TJI655209 TTE655209 UDA655209 UMW655209 UWS655209 VGO655209 VQK655209 WAG655209 WKC655209 WTY655209 XDU655209 HM720745 RI720745 ABE720745 ALA720745 AUW720745 BES720745 BOO720745 BYK720745 CIG720745 CSC720745 DBY720745 DLU720745 DVQ720745 EFM720745 EPI720745 EZE720745 FJA720745 FSW720745 GCS720745 GMO720745 GWK720745 HGG720745 HQC720745 HZY720745 IJU720745 ITQ720745 JDM720745 JNI720745 JXE720745 KHA720745 KQW720745 LAS720745 LKO720745 LUK720745 MEG720745 MOC720745 MXY720745 NHU720745 NRQ720745 OBM720745 OLI720745 OVE720745 PFA720745 POW720745 PYS720745 QIO720745 QSK720745 RCG720745 RMC720745 RVY720745 SFU720745 SPQ720745 SZM720745 TJI720745 TTE720745 UDA720745 UMW720745 UWS720745 VGO720745 VQK720745 WAG720745 WKC720745 WTY720745 XDU720745 HM786281 RI786281 ABE786281 ALA786281 AUW786281 BES786281 BOO786281 BYK786281 CIG786281 CSC786281 DBY786281 DLU786281 DVQ786281 EFM786281 EPI786281 EZE786281 FJA786281 FSW786281 GCS786281 GMO786281 GWK786281 HGG786281 HQC786281 HZY786281 IJU786281 ITQ786281 JDM786281 JNI786281 JXE786281 KHA786281 KQW786281 LAS786281 LKO786281 LUK786281 MEG786281 MOC786281 MXY786281 NHU786281 NRQ786281 OBM786281 OLI786281 OVE786281 PFA786281 POW786281 PYS786281 QIO786281 QSK786281 RCG786281 RMC786281 RVY786281 SFU786281 SPQ786281 SZM786281 TJI786281 TTE786281 UDA786281 UMW786281 UWS786281 VGO786281 VQK786281 WAG786281 WKC786281 WTY786281 XDU786281 HM851817 RI851817 ABE851817 ALA851817 AUW851817 BES851817 BOO851817 BYK851817 CIG851817 CSC851817 DBY851817 DLU851817 DVQ851817 EFM851817 EPI851817 EZE851817 FJA851817 FSW851817 GCS851817 GMO851817 GWK851817 HGG851817 HQC851817 HZY851817 IJU851817 ITQ851817 JDM851817 JNI851817 JXE851817 KHA851817 KQW851817 LAS851817 LKO851817 LUK851817 MEG851817 MOC851817 MXY851817 NHU851817 NRQ851817 OBM851817 OLI851817 OVE851817 PFA851817 POW851817 PYS851817 QIO851817 QSK851817 RCG851817 RMC851817 RVY851817 SFU851817 SPQ851817 SZM851817 TJI851817 TTE851817 UDA851817 UMW851817 UWS851817 VGO851817 VQK851817 WAG851817 WKC851817 WTY851817 XDU851817 HM917353 RI917353 ABE917353 ALA917353 AUW917353 BES917353 BOO917353 BYK917353 CIG917353 CSC917353 DBY917353 DLU917353 DVQ917353 EFM917353 EPI917353 EZE917353 FJA917353 FSW917353 GCS917353 GMO917353 GWK917353 HGG917353 HQC917353 HZY917353 IJU917353 ITQ917353 JDM917353 JNI917353 JXE917353 KHA917353 KQW917353 LAS917353 LKO917353 LUK917353 MEG917353 MOC917353 MXY917353 NHU917353 NRQ917353 OBM917353 OLI917353 OVE917353 PFA917353 POW917353 PYS917353 QIO917353 QSK917353 RCG917353 RMC917353 RVY917353 SFU917353 SPQ917353 SZM917353 TJI917353 TTE917353 UDA917353 UMW917353 UWS917353 VGO917353 VQK917353 WAG917353 WKC917353 WTY917353 XDU917353 HM982889 RI982889 ABE982889 ALA982889 AUW982889 BES982889 BOO982889 BYK982889 CIG982889 CSC982889 DBY982889 DLU982889 DVQ982889 EFM982889 EPI982889 EZE982889 FJA982889 FSW982889 GCS982889 GMO982889 GWK982889 HGG982889 HQC982889 HZY982889 IJU982889 ITQ982889 JDM982889 JNI982889 JXE982889 KHA982889 KQW982889 LAS982889 LKO982889 LUK982889 MEG982889 MOC982889 MXY982889 NHU982889 NRQ982889 OBM982889 OLI982889 OVE982889 PFA982889 POW982889 PYS982889 QIO982889 QSK982889 RCG982889 RMC982889 RVY982889 SFU982889 SPQ982889 SZM982889 TJI982889 TTE982889 UDA982889 UMW982889 UWS982889 VGO982889 VQK982889 WAG982889 WKC982889 WTY982889 XDU982889 HM1048425 RI1048425 ABE1048425 ALA1048425 AUW1048425 BES1048425 BOO1048425 BYK1048425 CIG1048425 CSC1048425 DBY1048425 DLU1048425 DVQ1048425 EFM1048425 EPI1048425 EZE1048425 FJA1048425 FSW1048425 GCS1048425 GMO1048425 GWK1048425 HGG1048425 HQC1048425 HZY1048425 IJU1048425 ITQ1048425 JDM1048425 JNI1048425 JXE1048425 KHA1048425 KQW1048425 LAS1048425 LKO1048425 LUK1048425 MEG1048425 MOC1048425 MXY1048425 NHU1048425 NRQ1048425 OBM1048425 OLI1048425 OVE1048425 PFA1048425 POW1048425 PYS1048425 QIO1048425 QSK1048425 RCG1048425 RMC1048425 RVY1048425 SFU1048425 SPQ1048425 SZM1048425 TJI1048425 TTE1048425 UDA1048425 UMW1048425 UWS1048425 VGO1048425 VQK1048425 WAG1048425 WKC1048425 WTY1048425 XDU1048425 E65385:F65385 IZ65385:JA65385 SV65385:SW65385 ACR65385:ACS65385 AMN65385:AMO65385 AWJ65385:AWK65385 BGF65385:BGG65385 BQB65385:BQC65385 BZX65385:BZY65385 CJT65385:CJU65385 CTP65385:CTQ65385 DDL65385:DDM65385 DNH65385:DNI65385 DXD65385:DXE65385 EGZ65385:EHA65385 EQV65385:EQW65385 FAR65385:FAS65385 FKN65385:FKO65385 FUJ65385:FUK65385 GEF65385:GEG65385 GOB65385:GOC65385 GXX65385:GXY65385 HHT65385:HHU65385 HRP65385:HRQ65385 IBL65385:IBM65385 ILH65385:ILI65385 IVD65385:IVE65385 JEZ65385:JFA65385 JOV65385:JOW65385 JYR65385:JYS65385 KIN65385:KIO65385 KSJ65385:KSK65385 LCF65385:LCG65385 LMB65385:LMC65385 LVX65385:LVY65385 MFT65385:MFU65385 MPP65385:MPQ65385 MZL65385:MZM65385 NJH65385:NJI65385 NTD65385:NTE65385 OCZ65385:ODA65385 OMV65385:OMW65385 OWR65385:OWS65385 PGN65385:PGO65385 PQJ65385:PQK65385 QAF65385:QAG65385 QKB65385:QKC65385 QTX65385:QTY65385 RDT65385:RDU65385 RNP65385:RNQ65385 RXL65385:RXM65385 SHH65385:SHI65385 SRD65385:SRE65385 TAZ65385:TBA65385 TKV65385:TKW65385 TUR65385:TUS65385 UEN65385:UEO65385 UOJ65385:UOK65385 UYF65385:UYG65385 VIB65385:VIC65385 VRX65385:VRY65385 WBT65385:WBU65385 WLP65385:WLQ65385 WVL65385:WVM65385 E130921:F130921 IZ130921:JA130921 SV130921:SW130921 ACR130921:ACS130921 AMN130921:AMO130921 AWJ130921:AWK130921 BGF130921:BGG130921 BQB130921:BQC130921 BZX130921:BZY130921 CJT130921:CJU130921 CTP130921:CTQ130921 DDL130921:DDM130921 DNH130921:DNI130921 DXD130921:DXE130921 EGZ130921:EHA130921 EQV130921:EQW130921 FAR130921:FAS130921 FKN130921:FKO130921 FUJ130921:FUK130921 GEF130921:GEG130921 GOB130921:GOC130921 GXX130921:GXY130921 HHT130921:HHU130921 HRP130921:HRQ130921 IBL130921:IBM130921 ILH130921:ILI130921 IVD130921:IVE130921 JEZ130921:JFA130921 JOV130921:JOW130921 JYR130921:JYS130921 KIN130921:KIO130921 KSJ130921:KSK130921 LCF130921:LCG130921 LMB130921:LMC130921 LVX130921:LVY130921 MFT130921:MFU130921 MPP130921:MPQ130921 MZL130921:MZM130921 NJH130921:NJI130921 NTD130921:NTE130921 OCZ130921:ODA130921 OMV130921:OMW130921 OWR130921:OWS130921 PGN130921:PGO130921 PQJ130921:PQK130921 QAF130921:QAG130921 QKB130921:QKC130921 QTX130921:QTY130921 RDT130921:RDU130921 RNP130921:RNQ130921 RXL130921:RXM130921 SHH130921:SHI130921 SRD130921:SRE130921 TAZ130921:TBA130921 TKV130921:TKW130921 TUR130921:TUS130921 UEN130921:UEO130921 UOJ130921:UOK130921 UYF130921:UYG130921 VIB130921:VIC130921 VRX130921:VRY130921 WBT130921:WBU130921 WLP130921:WLQ130921 WVL130921:WVM130921 E196457:F196457 IZ196457:JA196457 SV196457:SW196457 ACR196457:ACS196457 AMN196457:AMO196457 AWJ196457:AWK196457 BGF196457:BGG196457 BQB196457:BQC196457 BZX196457:BZY196457 CJT196457:CJU196457 CTP196457:CTQ196457 DDL196457:DDM196457 DNH196457:DNI196457 DXD196457:DXE196457 EGZ196457:EHA196457 EQV196457:EQW196457 FAR196457:FAS196457 FKN196457:FKO196457 FUJ196457:FUK196457 GEF196457:GEG196457 GOB196457:GOC196457 GXX196457:GXY196457 HHT196457:HHU196457 HRP196457:HRQ196457 IBL196457:IBM196457 ILH196457:ILI196457 IVD196457:IVE196457 JEZ196457:JFA196457 JOV196457:JOW196457 JYR196457:JYS196457 KIN196457:KIO196457 KSJ196457:KSK196457 LCF196457:LCG196457 LMB196457:LMC196457 LVX196457:LVY196457 MFT196457:MFU196457 MPP196457:MPQ196457 MZL196457:MZM196457 NJH196457:NJI196457 NTD196457:NTE196457 OCZ196457:ODA196457 OMV196457:OMW196457 OWR196457:OWS196457 PGN196457:PGO196457 PQJ196457:PQK196457 QAF196457:QAG196457 QKB196457:QKC196457 QTX196457:QTY196457 RDT196457:RDU196457 RNP196457:RNQ196457 RXL196457:RXM196457 SHH196457:SHI196457 SRD196457:SRE196457 TAZ196457:TBA196457 TKV196457:TKW196457 TUR196457:TUS196457 UEN196457:UEO196457 UOJ196457:UOK196457 UYF196457:UYG196457 VIB196457:VIC196457 VRX196457:VRY196457 WBT196457:WBU196457 WLP196457:WLQ196457 WVL196457:WVM196457 E261993:F261993 IZ261993:JA261993 SV261993:SW261993 ACR261993:ACS261993 AMN261993:AMO261993 AWJ261993:AWK261993 BGF261993:BGG261993 BQB261993:BQC261993 BZX261993:BZY261993 CJT261993:CJU261993 CTP261993:CTQ261993 DDL261993:DDM261993 DNH261993:DNI261993 DXD261993:DXE261993 EGZ261993:EHA261993 EQV261993:EQW261993 FAR261993:FAS261993 FKN261993:FKO261993 FUJ261993:FUK261993 GEF261993:GEG261993 GOB261993:GOC261993 GXX261993:GXY261993 HHT261993:HHU261993 HRP261993:HRQ261993 IBL261993:IBM261993 ILH261993:ILI261993 IVD261993:IVE261993 JEZ261993:JFA261993 JOV261993:JOW261993 JYR261993:JYS261993 KIN261993:KIO261993 KSJ261993:KSK261993 LCF261993:LCG261993 LMB261993:LMC261993 LVX261993:LVY261993 MFT261993:MFU261993 MPP261993:MPQ261993 MZL261993:MZM261993 NJH261993:NJI261993 NTD261993:NTE261993 OCZ261993:ODA261993 OMV261993:OMW261993 OWR261993:OWS261993 PGN261993:PGO261993 PQJ261993:PQK261993 QAF261993:QAG261993 QKB261993:QKC261993 QTX261993:QTY261993 RDT261993:RDU261993 RNP261993:RNQ261993 RXL261993:RXM261993 SHH261993:SHI261993 SRD261993:SRE261993 TAZ261993:TBA261993 TKV261993:TKW261993 TUR261993:TUS261993 UEN261993:UEO261993 UOJ261993:UOK261993 UYF261993:UYG261993 VIB261993:VIC261993 VRX261993:VRY261993 WBT261993:WBU261993 WLP261993:WLQ261993 WVL261993:WVM261993 E327529:F327529 IZ327529:JA327529 SV327529:SW327529 ACR327529:ACS327529 AMN327529:AMO327529 AWJ327529:AWK327529 BGF327529:BGG327529 BQB327529:BQC327529 BZX327529:BZY327529 CJT327529:CJU327529 CTP327529:CTQ327529 DDL327529:DDM327529 DNH327529:DNI327529 DXD327529:DXE327529 EGZ327529:EHA327529 EQV327529:EQW327529 FAR327529:FAS327529 FKN327529:FKO327529 FUJ327529:FUK327529 GEF327529:GEG327529 GOB327529:GOC327529 GXX327529:GXY327529 HHT327529:HHU327529 HRP327529:HRQ327529 IBL327529:IBM327529 ILH327529:ILI327529 IVD327529:IVE327529 JEZ327529:JFA327529 JOV327529:JOW327529 JYR327529:JYS327529 KIN327529:KIO327529 KSJ327529:KSK327529 LCF327529:LCG327529 LMB327529:LMC327529 LVX327529:LVY327529 MFT327529:MFU327529 MPP327529:MPQ327529 MZL327529:MZM327529 NJH327529:NJI327529 NTD327529:NTE327529 OCZ327529:ODA327529 OMV327529:OMW327529 OWR327529:OWS327529 PGN327529:PGO327529 PQJ327529:PQK327529 QAF327529:QAG327529 QKB327529:QKC327529 QTX327529:QTY327529 RDT327529:RDU327529 RNP327529:RNQ327529 RXL327529:RXM327529 SHH327529:SHI327529 SRD327529:SRE327529 TAZ327529:TBA327529 TKV327529:TKW327529 TUR327529:TUS327529 UEN327529:UEO327529 UOJ327529:UOK327529 UYF327529:UYG327529 VIB327529:VIC327529 VRX327529:VRY327529 WBT327529:WBU327529 WLP327529:WLQ327529 WVL327529:WVM327529 E393065:F393065 IZ393065:JA393065 SV393065:SW393065 ACR393065:ACS393065 AMN393065:AMO393065 AWJ393065:AWK393065 BGF393065:BGG393065 BQB393065:BQC393065 BZX393065:BZY393065 CJT393065:CJU393065 CTP393065:CTQ393065 DDL393065:DDM393065 DNH393065:DNI393065 DXD393065:DXE393065 EGZ393065:EHA393065 EQV393065:EQW393065 FAR393065:FAS393065 FKN393065:FKO393065 FUJ393065:FUK393065 GEF393065:GEG393065 GOB393065:GOC393065 GXX393065:GXY393065 HHT393065:HHU393065 HRP393065:HRQ393065 IBL393065:IBM393065 ILH393065:ILI393065 IVD393065:IVE393065 JEZ393065:JFA393065 JOV393065:JOW393065 JYR393065:JYS393065 KIN393065:KIO393065 KSJ393065:KSK393065 LCF393065:LCG393065 LMB393065:LMC393065 LVX393065:LVY393065 MFT393065:MFU393065 MPP393065:MPQ393065 MZL393065:MZM393065 NJH393065:NJI393065 NTD393065:NTE393065 OCZ393065:ODA393065 OMV393065:OMW393065 OWR393065:OWS393065 PGN393065:PGO393065 PQJ393065:PQK393065 QAF393065:QAG393065 QKB393065:QKC393065 QTX393065:QTY393065 RDT393065:RDU393065 RNP393065:RNQ393065 RXL393065:RXM393065 SHH393065:SHI393065 SRD393065:SRE393065 TAZ393065:TBA393065 TKV393065:TKW393065 TUR393065:TUS393065 UEN393065:UEO393065 UOJ393065:UOK393065 UYF393065:UYG393065 VIB393065:VIC393065 VRX393065:VRY393065 WBT393065:WBU393065 WLP393065:WLQ393065 WVL393065:WVM393065 E458601:F458601 IZ458601:JA458601 SV458601:SW458601 ACR458601:ACS458601 AMN458601:AMO458601 AWJ458601:AWK458601 BGF458601:BGG458601 BQB458601:BQC458601 BZX458601:BZY458601 CJT458601:CJU458601 CTP458601:CTQ458601 DDL458601:DDM458601 DNH458601:DNI458601 DXD458601:DXE458601 EGZ458601:EHA458601 EQV458601:EQW458601 FAR458601:FAS458601 FKN458601:FKO458601 FUJ458601:FUK458601 GEF458601:GEG458601 GOB458601:GOC458601 GXX458601:GXY458601 HHT458601:HHU458601 HRP458601:HRQ458601 IBL458601:IBM458601 ILH458601:ILI458601 IVD458601:IVE458601 JEZ458601:JFA458601 JOV458601:JOW458601 JYR458601:JYS458601 KIN458601:KIO458601 KSJ458601:KSK458601 LCF458601:LCG458601 LMB458601:LMC458601 LVX458601:LVY458601 MFT458601:MFU458601 MPP458601:MPQ458601 MZL458601:MZM458601 NJH458601:NJI458601 NTD458601:NTE458601 OCZ458601:ODA458601 OMV458601:OMW458601 OWR458601:OWS458601 PGN458601:PGO458601 PQJ458601:PQK458601 QAF458601:QAG458601 QKB458601:QKC458601 QTX458601:QTY458601 RDT458601:RDU458601 RNP458601:RNQ458601 RXL458601:RXM458601 SHH458601:SHI458601 SRD458601:SRE458601 TAZ458601:TBA458601 TKV458601:TKW458601 TUR458601:TUS458601 UEN458601:UEO458601 UOJ458601:UOK458601 UYF458601:UYG458601 VIB458601:VIC458601 VRX458601:VRY458601 WBT458601:WBU458601 WLP458601:WLQ458601 WVL458601:WVM458601 E524137:F524137 IZ524137:JA524137 SV524137:SW524137 ACR524137:ACS524137 AMN524137:AMO524137 AWJ524137:AWK524137 BGF524137:BGG524137 BQB524137:BQC524137 BZX524137:BZY524137 CJT524137:CJU524137 CTP524137:CTQ524137 DDL524137:DDM524137 DNH524137:DNI524137 DXD524137:DXE524137 EGZ524137:EHA524137 EQV524137:EQW524137 FAR524137:FAS524137 FKN524137:FKO524137 FUJ524137:FUK524137 GEF524137:GEG524137 GOB524137:GOC524137 GXX524137:GXY524137 HHT524137:HHU524137 HRP524137:HRQ524137 IBL524137:IBM524137 ILH524137:ILI524137 IVD524137:IVE524137 JEZ524137:JFA524137 JOV524137:JOW524137 JYR524137:JYS524137 KIN524137:KIO524137 KSJ524137:KSK524137 LCF524137:LCG524137 LMB524137:LMC524137 LVX524137:LVY524137 MFT524137:MFU524137 MPP524137:MPQ524137 MZL524137:MZM524137 NJH524137:NJI524137 NTD524137:NTE524137 OCZ524137:ODA524137 OMV524137:OMW524137 OWR524137:OWS524137 PGN524137:PGO524137 PQJ524137:PQK524137 QAF524137:QAG524137 QKB524137:QKC524137 QTX524137:QTY524137 RDT524137:RDU524137 RNP524137:RNQ524137 RXL524137:RXM524137 SHH524137:SHI524137 SRD524137:SRE524137 TAZ524137:TBA524137 TKV524137:TKW524137 TUR524137:TUS524137 UEN524137:UEO524137 UOJ524137:UOK524137 UYF524137:UYG524137 VIB524137:VIC524137 VRX524137:VRY524137 WBT524137:WBU524137 WLP524137:WLQ524137 WVL524137:WVM524137 E589673:F589673 IZ589673:JA589673 SV589673:SW589673 ACR589673:ACS589673 AMN589673:AMO589673 AWJ589673:AWK589673 BGF589673:BGG589673 BQB589673:BQC589673 BZX589673:BZY589673 CJT589673:CJU589673 CTP589673:CTQ589673 DDL589673:DDM589673 DNH589673:DNI589673 DXD589673:DXE589673 EGZ589673:EHA589673 EQV589673:EQW589673 FAR589673:FAS589673 FKN589673:FKO589673 FUJ589673:FUK589673 GEF589673:GEG589673 GOB589673:GOC589673 GXX589673:GXY589673 HHT589673:HHU589673 HRP589673:HRQ589673 IBL589673:IBM589673 ILH589673:ILI589673 IVD589673:IVE589673 JEZ589673:JFA589673 JOV589673:JOW589673 JYR589673:JYS589673 KIN589673:KIO589673 KSJ589673:KSK589673 LCF589673:LCG589673 LMB589673:LMC589673 LVX589673:LVY589673 MFT589673:MFU589673 MPP589673:MPQ589673 MZL589673:MZM589673 NJH589673:NJI589673 NTD589673:NTE589673 OCZ589673:ODA589673 OMV589673:OMW589673 OWR589673:OWS589673 PGN589673:PGO589673 PQJ589673:PQK589673 QAF589673:QAG589673 QKB589673:QKC589673 QTX589673:QTY589673 RDT589673:RDU589673 RNP589673:RNQ589673 RXL589673:RXM589673 SHH589673:SHI589673 SRD589673:SRE589673 TAZ589673:TBA589673 TKV589673:TKW589673 TUR589673:TUS589673 UEN589673:UEO589673 UOJ589673:UOK589673 UYF589673:UYG589673 VIB589673:VIC589673 VRX589673:VRY589673 WBT589673:WBU589673 WLP589673:WLQ589673 WVL589673:WVM589673 E655209:F655209 IZ655209:JA655209 SV655209:SW655209 ACR655209:ACS655209 AMN655209:AMO655209 AWJ655209:AWK655209 BGF655209:BGG655209 BQB655209:BQC655209 BZX655209:BZY655209 CJT655209:CJU655209 CTP655209:CTQ655209 DDL655209:DDM655209 DNH655209:DNI655209 DXD655209:DXE655209 EGZ655209:EHA655209 EQV655209:EQW655209 FAR655209:FAS655209 FKN655209:FKO655209 FUJ655209:FUK655209 GEF655209:GEG655209 GOB655209:GOC655209 GXX655209:GXY655209 HHT655209:HHU655209 HRP655209:HRQ655209 IBL655209:IBM655209 ILH655209:ILI655209 IVD655209:IVE655209 JEZ655209:JFA655209 JOV655209:JOW655209 JYR655209:JYS655209 KIN655209:KIO655209 KSJ655209:KSK655209 LCF655209:LCG655209 LMB655209:LMC655209 LVX655209:LVY655209 MFT655209:MFU655209 MPP655209:MPQ655209 MZL655209:MZM655209 NJH655209:NJI655209 NTD655209:NTE655209 OCZ655209:ODA655209 OMV655209:OMW655209 OWR655209:OWS655209 PGN655209:PGO655209 PQJ655209:PQK655209 QAF655209:QAG655209 QKB655209:QKC655209 QTX655209:QTY655209 RDT655209:RDU655209 RNP655209:RNQ655209 RXL655209:RXM655209 SHH655209:SHI655209 SRD655209:SRE655209 TAZ655209:TBA655209 TKV655209:TKW655209 TUR655209:TUS655209 UEN655209:UEO655209 UOJ655209:UOK655209 UYF655209:UYG655209 VIB655209:VIC655209 VRX655209:VRY655209 WBT655209:WBU655209 WLP655209:WLQ655209 WVL655209:WVM655209 E720745:F720745 IZ720745:JA720745 SV720745:SW720745 ACR720745:ACS720745 AMN720745:AMO720745 AWJ720745:AWK720745 BGF720745:BGG720745 BQB720745:BQC720745 BZX720745:BZY720745 CJT720745:CJU720745 CTP720745:CTQ720745 DDL720745:DDM720745 DNH720745:DNI720745 DXD720745:DXE720745 EGZ720745:EHA720745 EQV720745:EQW720745 FAR720745:FAS720745 FKN720745:FKO720745 FUJ720745:FUK720745 GEF720745:GEG720745 GOB720745:GOC720745 GXX720745:GXY720745 HHT720745:HHU720745 HRP720745:HRQ720745 IBL720745:IBM720745 ILH720745:ILI720745 IVD720745:IVE720745 JEZ720745:JFA720745 JOV720745:JOW720745 JYR720745:JYS720745 KIN720745:KIO720745 KSJ720745:KSK720745 LCF720745:LCG720745 LMB720745:LMC720745 LVX720745:LVY720745 MFT720745:MFU720745 MPP720745:MPQ720745 MZL720745:MZM720745 NJH720745:NJI720745 NTD720745:NTE720745 OCZ720745:ODA720745 OMV720745:OMW720745 OWR720745:OWS720745 PGN720745:PGO720745 PQJ720745:PQK720745 QAF720745:QAG720745 QKB720745:QKC720745 QTX720745:QTY720745 RDT720745:RDU720745 RNP720745:RNQ720745 RXL720745:RXM720745 SHH720745:SHI720745 SRD720745:SRE720745 TAZ720745:TBA720745 TKV720745:TKW720745 TUR720745:TUS720745 UEN720745:UEO720745 UOJ720745:UOK720745 UYF720745:UYG720745 VIB720745:VIC720745 VRX720745:VRY720745 WBT720745:WBU720745 WLP720745:WLQ720745 WVL720745:WVM720745 E786281:F786281 IZ786281:JA786281 SV786281:SW786281 ACR786281:ACS786281 AMN786281:AMO786281 AWJ786281:AWK786281 BGF786281:BGG786281 BQB786281:BQC786281 BZX786281:BZY786281 CJT786281:CJU786281 CTP786281:CTQ786281 DDL786281:DDM786281 DNH786281:DNI786281 DXD786281:DXE786281 EGZ786281:EHA786281 EQV786281:EQW786281 FAR786281:FAS786281 FKN786281:FKO786281 FUJ786281:FUK786281 GEF786281:GEG786281 GOB786281:GOC786281 GXX786281:GXY786281 HHT786281:HHU786281 HRP786281:HRQ786281 IBL786281:IBM786281 ILH786281:ILI786281 IVD786281:IVE786281 JEZ786281:JFA786281 JOV786281:JOW786281 JYR786281:JYS786281 KIN786281:KIO786281 KSJ786281:KSK786281 LCF786281:LCG786281 LMB786281:LMC786281 LVX786281:LVY786281 MFT786281:MFU786281 MPP786281:MPQ786281 MZL786281:MZM786281 NJH786281:NJI786281 NTD786281:NTE786281 OCZ786281:ODA786281 OMV786281:OMW786281 OWR786281:OWS786281 PGN786281:PGO786281 PQJ786281:PQK786281 QAF786281:QAG786281 QKB786281:QKC786281 QTX786281:QTY786281 RDT786281:RDU786281 RNP786281:RNQ786281 RXL786281:RXM786281 SHH786281:SHI786281 SRD786281:SRE786281 TAZ786281:TBA786281 TKV786281:TKW786281 TUR786281:TUS786281 UEN786281:UEO786281 UOJ786281:UOK786281 UYF786281:UYG786281 VIB786281:VIC786281 VRX786281:VRY786281 WBT786281:WBU786281 WLP786281:WLQ786281 WVL786281:WVM786281 E851817:F851817 IZ851817:JA851817 SV851817:SW851817 ACR851817:ACS851817 AMN851817:AMO851817 AWJ851817:AWK851817 BGF851817:BGG851817 BQB851817:BQC851817 BZX851817:BZY851817 CJT851817:CJU851817 CTP851817:CTQ851817 DDL851817:DDM851817 DNH851817:DNI851817 DXD851817:DXE851817 EGZ851817:EHA851817 EQV851817:EQW851817 FAR851817:FAS851817 FKN851817:FKO851817 FUJ851817:FUK851817 GEF851817:GEG851817 GOB851817:GOC851817 GXX851817:GXY851817 HHT851817:HHU851817 HRP851817:HRQ851817 IBL851817:IBM851817 ILH851817:ILI851817 IVD851817:IVE851817 JEZ851817:JFA851817 JOV851817:JOW851817 JYR851817:JYS851817 KIN851817:KIO851817 KSJ851817:KSK851817 LCF851817:LCG851817 LMB851817:LMC851817 LVX851817:LVY851817 MFT851817:MFU851817 MPP851817:MPQ851817 MZL851817:MZM851817 NJH851817:NJI851817 NTD851817:NTE851817 OCZ851817:ODA851817 OMV851817:OMW851817 OWR851817:OWS851817 PGN851817:PGO851817 PQJ851817:PQK851817 QAF851817:QAG851817 QKB851817:QKC851817 QTX851817:QTY851817 RDT851817:RDU851817 RNP851817:RNQ851817 RXL851817:RXM851817 SHH851817:SHI851817 SRD851817:SRE851817 TAZ851817:TBA851817 TKV851817:TKW851817 TUR851817:TUS851817 UEN851817:UEO851817 UOJ851817:UOK851817 UYF851817:UYG851817 VIB851817:VIC851817 VRX851817:VRY851817 WBT851817:WBU851817 WLP851817:WLQ851817 WVL851817:WVM851817 E917353:F917353 IZ917353:JA917353 SV917353:SW917353 ACR917353:ACS917353 AMN917353:AMO917353 AWJ917353:AWK917353 BGF917353:BGG917353 BQB917353:BQC917353 BZX917353:BZY917353 CJT917353:CJU917353 CTP917353:CTQ917353 DDL917353:DDM917353 DNH917353:DNI917353 DXD917353:DXE917353 EGZ917353:EHA917353 EQV917353:EQW917353 FAR917353:FAS917353 FKN917353:FKO917353 FUJ917353:FUK917353 GEF917353:GEG917353 GOB917353:GOC917353 GXX917353:GXY917353 HHT917353:HHU917353 HRP917353:HRQ917353 IBL917353:IBM917353 ILH917353:ILI917353 IVD917353:IVE917353 JEZ917353:JFA917353 JOV917353:JOW917353 JYR917353:JYS917353 KIN917353:KIO917353 KSJ917353:KSK917353 LCF917353:LCG917353 LMB917353:LMC917353 LVX917353:LVY917353 MFT917353:MFU917353 MPP917353:MPQ917353 MZL917353:MZM917353 NJH917353:NJI917353 NTD917353:NTE917353 OCZ917353:ODA917353 OMV917353:OMW917353 OWR917353:OWS917353 PGN917353:PGO917353 PQJ917353:PQK917353 QAF917353:QAG917353 QKB917353:QKC917353 QTX917353:QTY917353 RDT917353:RDU917353 RNP917353:RNQ917353 RXL917353:RXM917353 SHH917353:SHI917353 SRD917353:SRE917353 TAZ917353:TBA917353 TKV917353:TKW917353 TUR917353:TUS917353 UEN917353:UEO917353 UOJ917353:UOK917353 UYF917353:UYG917353 VIB917353:VIC917353 VRX917353:VRY917353 WBT917353:WBU917353 WLP917353:WLQ917353 WVL917353:WVM917353 E982889:F982889 IZ982889:JA982889 SV982889:SW982889 ACR982889:ACS982889 AMN982889:AMO982889 AWJ982889:AWK982889 BGF982889:BGG982889 BQB982889:BQC982889 BZX982889:BZY982889 CJT982889:CJU982889 CTP982889:CTQ982889 DDL982889:DDM982889 DNH982889:DNI982889 DXD982889:DXE982889 EGZ982889:EHA982889 EQV982889:EQW982889 FAR982889:FAS982889 FKN982889:FKO982889 FUJ982889:FUK982889 GEF982889:GEG982889 GOB982889:GOC982889 GXX982889:GXY982889 HHT982889:HHU982889 HRP982889:HRQ982889 IBL982889:IBM982889 ILH982889:ILI982889 IVD982889:IVE982889 JEZ982889:JFA982889 JOV982889:JOW982889 JYR982889:JYS982889 KIN982889:KIO982889 KSJ982889:KSK982889 LCF982889:LCG982889 LMB982889:LMC982889 LVX982889:LVY982889 MFT982889:MFU982889 MPP982889:MPQ982889 MZL982889:MZM982889 NJH982889:NJI982889 NTD982889:NTE982889 OCZ982889:ODA982889 OMV982889:OMW982889 OWR982889:OWS982889 PGN982889:PGO982889 PQJ982889:PQK982889 QAF982889:QAG982889 QKB982889:QKC982889 QTX982889:QTY982889 RDT982889:RDU982889 RNP982889:RNQ982889 RXL982889:RXM982889 SHH982889:SHI982889 SRD982889:SRE982889 TAZ982889:TBA982889 TKV982889:TKW982889 TUR982889:TUS982889 UEN982889:UEO982889 UOJ982889:UOK982889 UYF982889:UYG982889 VIB982889:VIC982889 VRX982889:VRY982889 WBT982889:WBU982889 WLP982889:WLQ982889 WVL982889:WVM982889 E1048425:F1048425 IZ1048425:JA1048425 SV1048425:SW1048425 ACR1048425:ACS1048425 AMN1048425:AMO1048425 AWJ1048425:AWK1048425 BGF1048425:BGG1048425 BQB1048425:BQC1048425 BZX1048425:BZY1048425 CJT1048425:CJU1048425 CTP1048425:CTQ1048425 DDL1048425:DDM1048425 DNH1048425:DNI1048425 DXD1048425:DXE1048425 EGZ1048425:EHA1048425 EQV1048425:EQW1048425 FAR1048425:FAS1048425 FKN1048425:FKO1048425 FUJ1048425:FUK1048425 GEF1048425:GEG1048425 GOB1048425:GOC1048425 GXX1048425:GXY1048425 HHT1048425:HHU1048425 HRP1048425:HRQ1048425 IBL1048425:IBM1048425 ILH1048425:ILI1048425 IVD1048425:IVE1048425 JEZ1048425:JFA1048425 JOV1048425:JOW1048425 JYR1048425:JYS1048425 KIN1048425:KIO1048425 KSJ1048425:KSK1048425 LCF1048425:LCG1048425 LMB1048425:LMC1048425 LVX1048425:LVY1048425 MFT1048425:MFU1048425 MPP1048425:MPQ1048425 MZL1048425:MZM1048425 NJH1048425:NJI1048425 NTD1048425:NTE1048425 OCZ1048425:ODA1048425 OMV1048425:OMW1048425 OWR1048425:OWS1048425 PGN1048425:PGO1048425 PQJ1048425:PQK1048425 QAF1048425:QAG1048425 QKB1048425:QKC1048425 QTX1048425:QTY1048425 RDT1048425:RDU1048425 RNP1048425:RNQ1048425 RXL1048425:RXM1048425 SHH1048425:SHI1048425 SRD1048425:SRE1048425 TAZ1048425:TBA1048425 TKV1048425:TKW1048425 TUR1048425:TUS1048425 UEN1048425:UEO1048425 UOJ1048425:UOK1048425 UYF1048425:UYG1048425 VIB1048425:VIC1048425 VRX1048425:VRY1048425 WBT1048425:WBU1048425 WLP1048425:WLQ1048425 WVL1048425:WVM1048425" xr:uid="{00000000-0002-0000-1500-000001000000}"/>
    <dataValidation type="whole" operator="greaterThanOrEqual" allowBlank="1" showInputMessage="1" showErrorMessage="1" sqref="HM65466 RI65466 ABE65466 ALA65466 AUW65466 BES65466 BOO65466 BYK65466 CIG65466 CSC65466 DBY65466 DLU65466 DVQ65466 EFM65466 EPI65466 EZE65466 FJA65466 FSW65466 GCS65466 GMO65466 GWK65466 HGG65466 HQC65466 HZY65466 IJU65466 ITQ65466 JDM65466 JNI65466 JXE65466 KHA65466 KQW65466 LAS65466 LKO65466 LUK65466 MEG65466 MOC65466 MXY65466 NHU65466 NRQ65466 OBM65466 OLI65466 OVE65466 PFA65466 POW65466 PYS65466 QIO65466 QSK65466 RCG65466 RMC65466 RVY65466 SFU65466 SPQ65466 SZM65466 TJI65466 TTE65466 UDA65466 UMW65466 UWS65466 VGO65466 VQK65466 WAG65466 WKC65466 WTY65466 XDU65466 HM131002 RI131002 ABE131002 ALA131002 AUW131002 BES131002 BOO131002 BYK131002 CIG131002 CSC131002 DBY131002 DLU131002 DVQ131002 EFM131002 EPI131002 EZE131002 FJA131002 FSW131002 GCS131002 GMO131002 GWK131002 HGG131002 HQC131002 HZY131002 IJU131002 ITQ131002 JDM131002 JNI131002 JXE131002 KHA131002 KQW131002 LAS131002 LKO131002 LUK131002 MEG131002 MOC131002 MXY131002 NHU131002 NRQ131002 OBM131002 OLI131002 OVE131002 PFA131002 POW131002 PYS131002 QIO131002 QSK131002 RCG131002 RMC131002 RVY131002 SFU131002 SPQ131002 SZM131002 TJI131002 TTE131002 UDA131002 UMW131002 UWS131002 VGO131002 VQK131002 WAG131002 WKC131002 WTY131002 XDU131002 HM196538 RI196538 ABE196538 ALA196538 AUW196538 BES196538 BOO196538 BYK196538 CIG196538 CSC196538 DBY196538 DLU196538 DVQ196538 EFM196538 EPI196538 EZE196538 FJA196538 FSW196538 GCS196538 GMO196538 GWK196538 HGG196538 HQC196538 HZY196538 IJU196538 ITQ196538 JDM196538 JNI196538 JXE196538 KHA196538 KQW196538 LAS196538 LKO196538 LUK196538 MEG196538 MOC196538 MXY196538 NHU196538 NRQ196538 OBM196538 OLI196538 OVE196538 PFA196538 POW196538 PYS196538 QIO196538 QSK196538 RCG196538 RMC196538 RVY196538 SFU196538 SPQ196538 SZM196538 TJI196538 TTE196538 UDA196538 UMW196538 UWS196538 VGO196538 VQK196538 WAG196538 WKC196538 WTY196538 XDU196538 HM262074 RI262074 ABE262074 ALA262074 AUW262074 BES262074 BOO262074 BYK262074 CIG262074 CSC262074 DBY262074 DLU262074 DVQ262074 EFM262074 EPI262074 EZE262074 FJA262074 FSW262074 GCS262074 GMO262074 GWK262074 HGG262074 HQC262074 HZY262074 IJU262074 ITQ262074 JDM262074 JNI262074 JXE262074 KHA262074 KQW262074 LAS262074 LKO262074 LUK262074 MEG262074 MOC262074 MXY262074 NHU262074 NRQ262074 OBM262074 OLI262074 OVE262074 PFA262074 POW262074 PYS262074 QIO262074 QSK262074 RCG262074 RMC262074 RVY262074 SFU262074 SPQ262074 SZM262074 TJI262074 TTE262074 UDA262074 UMW262074 UWS262074 VGO262074 VQK262074 WAG262074 WKC262074 WTY262074 XDU262074 HM327610 RI327610 ABE327610 ALA327610 AUW327610 BES327610 BOO327610 BYK327610 CIG327610 CSC327610 DBY327610 DLU327610 DVQ327610 EFM327610 EPI327610 EZE327610 FJA327610 FSW327610 GCS327610 GMO327610 GWK327610 HGG327610 HQC327610 HZY327610 IJU327610 ITQ327610 JDM327610 JNI327610 JXE327610 KHA327610 KQW327610 LAS327610 LKO327610 LUK327610 MEG327610 MOC327610 MXY327610 NHU327610 NRQ327610 OBM327610 OLI327610 OVE327610 PFA327610 POW327610 PYS327610 QIO327610 QSK327610 RCG327610 RMC327610 RVY327610 SFU327610 SPQ327610 SZM327610 TJI327610 TTE327610 UDA327610 UMW327610 UWS327610 VGO327610 VQK327610 WAG327610 WKC327610 WTY327610 XDU327610 HM393146 RI393146 ABE393146 ALA393146 AUW393146 BES393146 BOO393146 BYK393146 CIG393146 CSC393146 DBY393146 DLU393146 DVQ393146 EFM393146 EPI393146 EZE393146 FJA393146 FSW393146 GCS393146 GMO393146 GWK393146 HGG393146 HQC393146 HZY393146 IJU393146 ITQ393146 JDM393146 JNI393146 JXE393146 KHA393146 KQW393146 LAS393146 LKO393146 LUK393146 MEG393146 MOC393146 MXY393146 NHU393146 NRQ393146 OBM393146 OLI393146 OVE393146 PFA393146 POW393146 PYS393146 QIO393146 QSK393146 RCG393146 RMC393146 RVY393146 SFU393146 SPQ393146 SZM393146 TJI393146 TTE393146 UDA393146 UMW393146 UWS393146 VGO393146 VQK393146 WAG393146 WKC393146 WTY393146 XDU393146 HM458682 RI458682 ABE458682 ALA458682 AUW458682 BES458682 BOO458682 BYK458682 CIG458682 CSC458682 DBY458682 DLU458682 DVQ458682 EFM458682 EPI458682 EZE458682 FJA458682 FSW458682 GCS458682 GMO458682 GWK458682 HGG458682 HQC458682 HZY458682 IJU458682 ITQ458682 JDM458682 JNI458682 JXE458682 KHA458682 KQW458682 LAS458682 LKO458682 LUK458682 MEG458682 MOC458682 MXY458682 NHU458682 NRQ458682 OBM458682 OLI458682 OVE458682 PFA458682 POW458682 PYS458682 QIO458682 QSK458682 RCG458682 RMC458682 RVY458682 SFU458682 SPQ458682 SZM458682 TJI458682 TTE458682 UDA458682 UMW458682 UWS458682 VGO458682 VQK458682 WAG458682 WKC458682 WTY458682 XDU458682 HM524218 RI524218 ABE524218 ALA524218 AUW524218 BES524218 BOO524218 BYK524218 CIG524218 CSC524218 DBY524218 DLU524218 DVQ524218 EFM524218 EPI524218 EZE524218 FJA524218 FSW524218 GCS524218 GMO524218 GWK524218 HGG524218 HQC524218 HZY524218 IJU524218 ITQ524218 JDM524218 JNI524218 JXE524218 KHA524218 KQW524218 LAS524218 LKO524218 LUK524218 MEG524218 MOC524218 MXY524218 NHU524218 NRQ524218 OBM524218 OLI524218 OVE524218 PFA524218 POW524218 PYS524218 QIO524218 QSK524218 RCG524218 RMC524218 RVY524218 SFU524218 SPQ524218 SZM524218 TJI524218 TTE524218 UDA524218 UMW524218 UWS524218 VGO524218 VQK524218 WAG524218 WKC524218 WTY524218 XDU524218 HM589754 RI589754 ABE589754 ALA589754 AUW589754 BES589754 BOO589754 BYK589754 CIG589754 CSC589754 DBY589754 DLU589754 DVQ589754 EFM589754 EPI589754 EZE589754 FJA589754 FSW589754 GCS589754 GMO589754 GWK589754 HGG589754 HQC589754 HZY589754 IJU589754 ITQ589754 JDM589754 JNI589754 JXE589754 KHA589754 KQW589754 LAS589754 LKO589754 LUK589754 MEG589754 MOC589754 MXY589754 NHU589754 NRQ589754 OBM589754 OLI589754 OVE589754 PFA589754 POW589754 PYS589754 QIO589754 QSK589754 RCG589754 RMC589754 RVY589754 SFU589754 SPQ589754 SZM589754 TJI589754 TTE589754 UDA589754 UMW589754 UWS589754 VGO589754 VQK589754 WAG589754 WKC589754 WTY589754 XDU589754 HM655290 RI655290 ABE655290 ALA655290 AUW655290 BES655290 BOO655290 BYK655290 CIG655290 CSC655290 DBY655290 DLU655290 DVQ655290 EFM655290 EPI655290 EZE655290 FJA655290 FSW655290 GCS655290 GMO655290 GWK655290 HGG655290 HQC655290 HZY655290 IJU655290 ITQ655290 JDM655290 JNI655290 JXE655290 KHA655290 KQW655290 LAS655290 LKO655290 LUK655290 MEG655290 MOC655290 MXY655290 NHU655290 NRQ655290 OBM655290 OLI655290 OVE655290 PFA655290 POW655290 PYS655290 QIO655290 QSK655290 RCG655290 RMC655290 RVY655290 SFU655290 SPQ655290 SZM655290 TJI655290 TTE655290 UDA655290 UMW655290 UWS655290 VGO655290 VQK655290 WAG655290 WKC655290 WTY655290 XDU655290 HM720826 RI720826 ABE720826 ALA720826 AUW720826 BES720826 BOO720826 BYK720826 CIG720826 CSC720826 DBY720826 DLU720826 DVQ720826 EFM720826 EPI720826 EZE720826 FJA720826 FSW720826 GCS720826 GMO720826 GWK720826 HGG720826 HQC720826 HZY720826 IJU720826 ITQ720826 JDM720826 JNI720826 JXE720826 KHA720826 KQW720826 LAS720826 LKO720826 LUK720826 MEG720826 MOC720826 MXY720826 NHU720826 NRQ720826 OBM720826 OLI720826 OVE720826 PFA720826 POW720826 PYS720826 QIO720826 QSK720826 RCG720826 RMC720826 RVY720826 SFU720826 SPQ720826 SZM720826 TJI720826 TTE720826 UDA720826 UMW720826 UWS720826 VGO720826 VQK720826 WAG720826 WKC720826 WTY720826 XDU720826 HM786362 RI786362 ABE786362 ALA786362 AUW786362 BES786362 BOO786362 BYK786362 CIG786362 CSC786362 DBY786362 DLU786362 DVQ786362 EFM786362 EPI786362 EZE786362 FJA786362 FSW786362 GCS786362 GMO786362 GWK786362 HGG786362 HQC786362 HZY786362 IJU786362 ITQ786362 JDM786362 JNI786362 JXE786362 KHA786362 KQW786362 LAS786362 LKO786362 LUK786362 MEG786362 MOC786362 MXY786362 NHU786362 NRQ786362 OBM786362 OLI786362 OVE786362 PFA786362 POW786362 PYS786362 QIO786362 QSK786362 RCG786362 RMC786362 RVY786362 SFU786362 SPQ786362 SZM786362 TJI786362 TTE786362 UDA786362 UMW786362 UWS786362 VGO786362 VQK786362 WAG786362 WKC786362 WTY786362 XDU786362 HM851898 RI851898 ABE851898 ALA851898 AUW851898 BES851898 BOO851898 BYK851898 CIG851898 CSC851898 DBY851898 DLU851898 DVQ851898 EFM851898 EPI851898 EZE851898 FJA851898 FSW851898 GCS851898 GMO851898 GWK851898 HGG851898 HQC851898 HZY851898 IJU851898 ITQ851898 JDM851898 JNI851898 JXE851898 KHA851898 KQW851898 LAS851898 LKO851898 LUK851898 MEG851898 MOC851898 MXY851898 NHU851898 NRQ851898 OBM851898 OLI851898 OVE851898 PFA851898 POW851898 PYS851898 QIO851898 QSK851898 RCG851898 RMC851898 RVY851898 SFU851898 SPQ851898 SZM851898 TJI851898 TTE851898 UDA851898 UMW851898 UWS851898 VGO851898 VQK851898 WAG851898 WKC851898 WTY851898 XDU851898 HM917434 RI917434 ABE917434 ALA917434 AUW917434 BES917434 BOO917434 BYK917434 CIG917434 CSC917434 DBY917434 DLU917434 DVQ917434 EFM917434 EPI917434 EZE917434 FJA917434 FSW917434 GCS917434 GMO917434 GWK917434 HGG917434 HQC917434 HZY917434 IJU917434 ITQ917434 JDM917434 JNI917434 JXE917434 KHA917434 KQW917434 LAS917434 LKO917434 LUK917434 MEG917434 MOC917434 MXY917434 NHU917434 NRQ917434 OBM917434 OLI917434 OVE917434 PFA917434 POW917434 PYS917434 QIO917434 QSK917434 RCG917434 RMC917434 RVY917434 SFU917434 SPQ917434 SZM917434 TJI917434 TTE917434 UDA917434 UMW917434 UWS917434 VGO917434 VQK917434 WAG917434 WKC917434 WTY917434 XDU917434 HM982970 RI982970 ABE982970 ALA982970 AUW982970 BES982970 BOO982970 BYK982970 CIG982970 CSC982970 DBY982970 DLU982970 DVQ982970 EFM982970 EPI982970 EZE982970 FJA982970 FSW982970 GCS982970 GMO982970 GWK982970 HGG982970 HQC982970 HZY982970 IJU982970 ITQ982970 JDM982970 JNI982970 JXE982970 KHA982970 KQW982970 LAS982970 LKO982970 LUK982970 MEG982970 MOC982970 MXY982970 NHU982970 NRQ982970 OBM982970 OLI982970 OVE982970 PFA982970 POW982970 PYS982970 QIO982970 QSK982970 RCG982970 RMC982970 RVY982970 SFU982970 SPQ982970 SZM982970 TJI982970 TTE982970 UDA982970 UMW982970 UWS982970 VGO982970 VQK982970 WAG982970 WKC982970 WTY982970 XDU982970 HM1048506 RI1048506 ABE1048506 ALA1048506 AUW1048506 BES1048506 BOO1048506 BYK1048506 CIG1048506 CSC1048506 DBY1048506 DLU1048506 DVQ1048506 EFM1048506 EPI1048506 EZE1048506 FJA1048506 FSW1048506 GCS1048506 GMO1048506 GWK1048506 HGG1048506 HQC1048506 HZY1048506 IJU1048506 ITQ1048506 JDM1048506 JNI1048506 JXE1048506 KHA1048506 KQW1048506 LAS1048506 LKO1048506 LUK1048506 MEG1048506 MOC1048506 MXY1048506 NHU1048506 NRQ1048506 OBM1048506 OLI1048506 OVE1048506 PFA1048506 POW1048506 PYS1048506 QIO1048506 QSK1048506 RCG1048506 RMC1048506 RVY1048506 SFU1048506 SPQ1048506 SZM1048506 TJI1048506 TTE1048506 UDA1048506 UMW1048506 UWS1048506 VGO1048506 VQK1048506 WAG1048506 WKC1048506 WTY1048506 XDU1048506 E65466:F65466 IZ65466:JA65466 SV65466:SW65466 ACR65466:ACS65466 AMN65466:AMO65466 AWJ65466:AWK65466 BGF65466:BGG65466 BQB65466:BQC65466 BZX65466:BZY65466 CJT65466:CJU65466 CTP65466:CTQ65466 DDL65466:DDM65466 DNH65466:DNI65466 DXD65466:DXE65466 EGZ65466:EHA65466 EQV65466:EQW65466 FAR65466:FAS65466 FKN65466:FKO65466 FUJ65466:FUK65466 GEF65466:GEG65466 GOB65466:GOC65466 GXX65466:GXY65466 HHT65466:HHU65466 HRP65466:HRQ65466 IBL65466:IBM65466 ILH65466:ILI65466 IVD65466:IVE65466 JEZ65466:JFA65466 JOV65466:JOW65466 JYR65466:JYS65466 KIN65466:KIO65466 KSJ65466:KSK65466 LCF65466:LCG65466 LMB65466:LMC65466 LVX65466:LVY65466 MFT65466:MFU65466 MPP65466:MPQ65466 MZL65466:MZM65466 NJH65466:NJI65466 NTD65466:NTE65466 OCZ65466:ODA65466 OMV65466:OMW65466 OWR65466:OWS65466 PGN65466:PGO65466 PQJ65466:PQK65466 QAF65466:QAG65466 QKB65466:QKC65466 QTX65466:QTY65466 RDT65466:RDU65466 RNP65466:RNQ65466 RXL65466:RXM65466 SHH65466:SHI65466 SRD65466:SRE65466 TAZ65466:TBA65466 TKV65466:TKW65466 TUR65466:TUS65466 UEN65466:UEO65466 UOJ65466:UOK65466 UYF65466:UYG65466 VIB65466:VIC65466 VRX65466:VRY65466 WBT65466:WBU65466 WLP65466:WLQ65466 WVL65466:WVM65466 E131002:F131002 IZ131002:JA131002 SV131002:SW131002 ACR131002:ACS131002 AMN131002:AMO131002 AWJ131002:AWK131002 BGF131002:BGG131002 BQB131002:BQC131002 BZX131002:BZY131002 CJT131002:CJU131002 CTP131002:CTQ131002 DDL131002:DDM131002 DNH131002:DNI131002 DXD131002:DXE131002 EGZ131002:EHA131002 EQV131002:EQW131002 FAR131002:FAS131002 FKN131002:FKO131002 FUJ131002:FUK131002 GEF131002:GEG131002 GOB131002:GOC131002 GXX131002:GXY131002 HHT131002:HHU131002 HRP131002:HRQ131002 IBL131002:IBM131002 ILH131002:ILI131002 IVD131002:IVE131002 JEZ131002:JFA131002 JOV131002:JOW131002 JYR131002:JYS131002 KIN131002:KIO131002 KSJ131002:KSK131002 LCF131002:LCG131002 LMB131002:LMC131002 LVX131002:LVY131002 MFT131002:MFU131002 MPP131002:MPQ131002 MZL131002:MZM131002 NJH131002:NJI131002 NTD131002:NTE131002 OCZ131002:ODA131002 OMV131002:OMW131002 OWR131002:OWS131002 PGN131002:PGO131002 PQJ131002:PQK131002 QAF131002:QAG131002 QKB131002:QKC131002 QTX131002:QTY131002 RDT131002:RDU131002 RNP131002:RNQ131002 RXL131002:RXM131002 SHH131002:SHI131002 SRD131002:SRE131002 TAZ131002:TBA131002 TKV131002:TKW131002 TUR131002:TUS131002 UEN131002:UEO131002 UOJ131002:UOK131002 UYF131002:UYG131002 VIB131002:VIC131002 VRX131002:VRY131002 WBT131002:WBU131002 WLP131002:WLQ131002 WVL131002:WVM131002 E196538:F196538 IZ196538:JA196538 SV196538:SW196538 ACR196538:ACS196538 AMN196538:AMO196538 AWJ196538:AWK196538 BGF196538:BGG196538 BQB196538:BQC196538 BZX196538:BZY196538 CJT196538:CJU196538 CTP196538:CTQ196538 DDL196538:DDM196538 DNH196538:DNI196538 DXD196538:DXE196538 EGZ196538:EHA196538 EQV196538:EQW196538 FAR196538:FAS196538 FKN196538:FKO196538 FUJ196538:FUK196538 GEF196538:GEG196538 GOB196538:GOC196538 GXX196538:GXY196538 HHT196538:HHU196538 HRP196538:HRQ196538 IBL196538:IBM196538 ILH196538:ILI196538 IVD196538:IVE196538 JEZ196538:JFA196538 JOV196538:JOW196538 JYR196538:JYS196538 KIN196538:KIO196538 KSJ196538:KSK196538 LCF196538:LCG196538 LMB196538:LMC196538 LVX196538:LVY196538 MFT196538:MFU196538 MPP196538:MPQ196538 MZL196538:MZM196538 NJH196538:NJI196538 NTD196538:NTE196538 OCZ196538:ODA196538 OMV196538:OMW196538 OWR196538:OWS196538 PGN196538:PGO196538 PQJ196538:PQK196538 QAF196538:QAG196538 QKB196538:QKC196538 QTX196538:QTY196538 RDT196538:RDU196538 RNP196538:RNQ196538 RXL196538:RXM196538 SHH196538:SHI196538 SRD196538:SRE196538 TAZ196538:TBA196538 TKV196538:TKW196538 TUR196538:TUS196538 UEN196538:UEO196538 UOJ196538:UOK196538 UYF196538:UYG196538 VIB196538:VIC196538 VRX196538:VRY196538 WBT196538:WBU196538 WLP196538:WLQ196538 WVL196538:WVM196538 E262074:F262074 IZ262074:JA262074 SV262074:SW262074 ACR262074:ACS262074 AMN262074:AMO262074 AWJ262074:AWK262074 BGF262074:BGG262074 BQB262074:BQC262074 BZX262074:BZY262074 CJT262074:CJU262074 CTP262074:CTQ262074 DDL262074:DDM262074 DNH262074:DNI262074 DXD262074:DXE262074 EGZ262074:EHA262074 EQV262074:EQW262074 FAR262074:FAS262074 FKN262074:FKO262074 FUJ262074:FUK262074 GEF262074:GEG262074 GOB262074:GOC262074 GXX262074:GXY262074 HHT262074:HHU262074 HRP262074:HRQ262074 IBL262074:IBM262074 ILH262074:ILI262074 IVD262074:IVE262074 JEZ262074:JFA262074 JOV262074:JOW262074 JYR262074:JYS262074 KIN262074:KIO262074 KSJ262074:KSK262074 LCF262074:LCG262074 LMB262074:LMC262074 LVX262074:LVY262074 MFT262074:MFU262074 MPP262074:MPQ262074 MZL262074:MZM262074 NJH262074:NJI262074 NTD262074:NTE262074 OCZ262074:ODA262074 OMV262074:OMW262074 OWR262074:OWS262074 PGN262074:PGO262074 PQJ262074:PQK262074 QAF262074:QAG262074 QKB262074:QKC262074 QTX262074:QTY262074 RDT262074:RDU262074 RNP262074:RNQ262074 RXL262074:RXM262074 SHH262074:SHI262074 SRD262074:SRE262074 TAZ262074:TBA262074 TKV262074:TKW262074 TUR262074:TUS262074 UEN262074:UEO262074 UOJ262074:UOK262074 UYF262074:UYG262074 VIB262074:VIC262074 VRX262074:VRY262074 WBT262074:WBU262074 WLP262074:WLQ262074 WVL262074:WVM262074 E327610:F327610 IZ327610:JA327610 SV327610:SW327610 ACR327610:ACS327610 AMN327610:AMO327610 AWJ327610:AWK327610 BGF327610:BGG327610 BQB327610:BQC327610 BZX327610:BZY327610 CJT327610:CJU327610 CTP327610:CTQ327610 DDL327610:DDM327610 DNH327610:DNI327610 DXD327610:DXE327610 EGZ327610:EHA327610 EQV327610:EQW327610 FAR327610:FAS327610 FKN327610:FKO327610 FUJ327610:FUK327610 GEF327610:GEG327610 GOB327610:GOC327610 GXX327610:GXY327610 HHT327610:HHU327610 HRP327610:HRQ327610 IBL327610:IBM327610 ILH327610:ILI327610 IVD327610:IVE327610 JEZ327610:JFA327610 JOV327610:JOW327610 JYR327610:JYS327610 KIN327610:KIO327610 KSJ327610:KSK327610 LCF327610:LCG327610 LMB327610:LMC327610 LVX327610:LVY327610 MFT327610:MFU327610 MPP327610:MPQ327610 MZL327610:MZM327610 NJH327610:NJI327610 NTD327610:NTE327610 OCZ327610:ODA327610 OMV327610:OMW327610 OWR327610:OWS327610 PGN327610:PGO327610 PQJ327610:PQK327610 QAF327610:QAG327610 QKB327610:QKC327610 QTX327610:QTY327610 RDT327610:RDU327610 RNP327610:RNQ327610 RXL327610:RXM327610 SHH327610:SHI327610 SRD327610:SRE327610 TAZ327610:TBA327610 TKV327610:TKW327610 TUR327610:TUS327610 UEN327610:UEO327610 UOJ327610:UOK327610 UYF327610:UYG327610 VIB327610:VIC327610 VRX327610:VRY327610 WBT327610:WBU327610 WLP327610:WLQ327610 WVL327610:WVM327610 E393146:F393146 IZ393146:JA393146 SV393146:SW393146 ACR393146:ACS393146 AMN393146:AMO393146 AWJ393146:AWK393146 BGF393146:BGG393146 BQB393146:BQC393146 BZX393146:BZY393146 CJT393146:CJU393146 CTP393146:CTQ393146 DDL393146:DDM393146 DNH393146:DNI393146 DXD393146:DXE393146 EGZ393146:EHA393146 EQV393146:EQW393146 FAR393146:FAS393146 FKN393146:FKO393146 FUJ393146:FUK393146 GEF393146:GEG393146 GOB393146:GOC393146 GXX393146:GXY393146 HHT393146:HHU393146 HRP393146:HRQ393146 IBL393146:IBM393146 ILH393146:ILI393146 IVD393146:IVE393146 JEZ393146:JFA393146 JOV393146:JOW393146 JYR393146:JYS393146 KIN393146:KIO393146 KSJ393146:KSK393146 LCF393146:LCG393146 LMB393146:LMC393146 LVX393146:LVY393146 MFT393146:MFU393146 MPP393146:MPQ393146 MZL393146:MZM393146 NJH393146:NJI393146 NTD393146:NTE393146 OCZ393146:ODA393146 OMV393146:OMW393146 OWR393146:OWS393146 PGN393146:PGO393146 PQJ393146:PQK393146 QAF393146:QAG393146 QKB393146:QKC393146 QTX393146:QTY393146 RDT393146:RDU393146 RNP393146:RNQ393146 RXL393146:RXM393146 SHH393146:SHI393146 SRD393146:SRE393146 TAZ393146:TBA393146 TKV393146:TKW393146 TUR393146:TUS393146 UEN393146:UEO393146 UOJ393146:UOK393146 UYF393146:UYG393146 VIB393146:VIC393146 VRX393146:VRY393146 WBT393146:WBU393146 WLP393146:WLQ393146 WVL393146:WVM393146 E458682:F458682 IZ458682:JA458682 SV458682:SW458682 ACR458682:ACS458682 AMN458682:AMO458682 AWJ458682:AWK458682 BGF458682:BGG458682 BQB458682:BQC458682 BZX458682:BZY458682 CJT458682:CJU458682 CTP458682:CTQ458682 DDL458682:DDM458682 DNH458682:DNI458682 DXD458682:DXE458682 EGZ458682:EHA458682 EQV458682:EQW458682 FAR458682:FAS458682 FKN458682:FKO458682 FUJ458682:FUK458682 GEF458682:GEG458682 GOB458682:GOC458682 GXX458682:GXY458682 HHT458682:HHU458682 HRP458682:HRQ458682 IBL458682:IBM458682 ILH458682:ILI458682 IVD458682:IVE458682 JEZ458682:JFA458682 JOV458682:JOW458682 JYR458682:JYS458682 KIN458682:KIO458682 KSJ458682:KSK458682 LCF458682:LCG458682 LMB458682:LMC458682 LVX458682:LVY458682 MFT458682:MFU458682 MPP458682:MPQ458682 MZL458682:MZM458682 NJH458682:NJI458682 NTD458682:NTE458682 OCZ458682:ODA458682 OMV458682:OMW458682 OWR458682:OWS458682 PGN458682:PGO458682 PQJ458682:PQK458682 QAF458682:QAG458682 QKB458682:QKC458682 QTX458682:QTY458682 RDT458682:RDU458682 RNP458682:RNQ458682 RXL458682:RXM458682 SHH458682:SHI458682 SRD458682:SRE458682 TAZ458682:TBA458682 TKV458682:TKW458682 TUR458682:TUS458682 UEN458682:UEO458682 UOJ458682:UOK458682 UYF458682:UYG458682 VIB458682:VIC458682 VRX458682:VRY458682 WBT458682:WBU458682 WLP458682:WLQ458682 WVL458682:WVM458682 E524218:F524218 IZ524218:JA524218 SV524218:SW524218 ACR524218:ACS524218 AMN524218:AMO524218 AWJ524218:AWK524218 BGF524218:BGG524218 BQB524218:BQC524218 BZX524218:BZY524218 CJT524218:CJU524218 CTP524218:CTQ524218 DDL524218:DDM524218 DNH524218:DNI524218 DXD524218:DXE524218 EGZ524218:EHA524218 EQV524218:EQW524218 FAR524218:FAS524218 FKN524218:FKO524218 FUJ524218:FUK524218 GEF524218:GEG524218 GOB524218:GOC524218 GXX524218:GXY524218 HHT524218:HHU524218 HRP524218:HRQ524218 IBL524218:IBM524218 ILH524218:ILI524218 IVD524218:IVE524218 JEZ524218:JFA524218 JOV524218:JOW524218 JYR524218:JYS524218 KIN524218:KIO524218 KSJ524218:KSK524218 LCF524218:LCG524218 LMB524218:LMC524218 LVX524218:LVY524218 MFT524218:MFU524218 MPP524218:MPQ524218 MZL524218:MZM524218 NJH524218:NJI524218 NTD524218:NTE524218 OCZ524218:ODA524218 OMV524218:OMW524218 OWR524218:OWS524218 PGN524218:PGO524218 PQJ524218:PQK524218 QAF524218:QAG524218 QKB524218:QKC524218 QTX524218:QTY524218 RDT524218:RDU524218 RNP524218:RNQ524218 RXL524218:RXM524218 SHH524218:SHI524218 SRD524218:SRE524218 TAZ524218:TBA524218 TKV524218:TKW524218 TUR524218:TUS524218 UEN524218:UEO524218 UOJ524218:UOK524218 UYF524218:UYG524218 VIB524218:VIC524218 VRX524218:VRY524218 WBT524218:WBU524218 WLP524218:WLQ524218 WVL524218:WVM524218 E589754:F589754 IZ589754:JA589754 SV589754:SW589754 ACR589754:ACS589754 AMN589754:AMO589754 AWJ589754:AWK589754 BGF589754:BGG589754 BQB589754:BQC589754 BZX589754:BZY589754 CJT589754:CJU589754 CTP589754:CTQ589754 DDL589754:DDM589754 DNH589754:DNI589754 DXD589754:DXE589754 EGZ589754:EHA589754 EQV589754:EQW589754 FAR589754:FAS589754 FKN589754:FKO589754 FUJ589754:FUK589754 GEF589754:GEG589754 GOB589754:GOC589754 GXX589754:GXY589754 HHT589754:HHU589754 HRP589754:HRQ589754 IBL589754:IBM589754 ILH589754:ILI589754 IVD589754:IVE589754 JEZ589754:JFA589754 JOV589754:JOW589754 JYR589754:JYS589754 KIN589754:KIO589754 KSJ589754:KSK589754 LCF589754:LCG589754 LMB589754:LMC589754 LVX589754:LVY589754 MFT589754:MFU589754 MPP589754:MPQ589754 MZL589754:MZM589754 NJH589754:NJI589754 NTD589754:NTE589754 OCZ589754:ODA589754 OMV589754:OMW589754 OWR589754:OWS589754 PGN589754:PGO589754 PQJ589754:PQK589754 QAF589754:QAG589754 QKB589754:QKC589754 QTX589754:QTY589754 RDT589754:RDU589754 RNP589754:RNQ589754 RXL589754:RXM589754 SHH589754:SHI589754 SRD589754:SRE589754 TAZ589754:TBA589754 TKV589754:TKW589754 TUR589754:TUS589754 UEN589754:UEO589754 UOJ589754:UOK589754 UYF589754:UYG589754 VIB589754:VIC589754 VRX589754:VRY589754 WBT589754:WBU589754 WLP589754:WLQ589754 WVL589754:WVM589754 E655290:F655290 IZ655290:JA655290 SV655290:SW655290 ACR655290:ACS655290 AMN655290:AMO655290 AWJ655290:AWK655290 BGF655290:BGG655290 BQB655290:BQC655290 BZX655290:BZY655290 CJT655290:CJU655290 CTP655290:CTQ655290 DDL655290:DDM655290 DNH655290:DNI655290 DXD655290:DXE655290 EGZ655290:EHA655290 EQV655290:EQW655290 FAR655290:FAS655290 FKN655290:FKO655290 FUJ655290:FUK655290 GEF655290:GEG655290 GOB655290:GOC655290 GXX655290:GXY655290 HHT655290:HHU655290 HRP655290:HRQ655290 IBL655290:IBM655290 ILH655290:ILI655290 IVD655290:IVE655290 JEZ655290:JFA655290 JOV655290:JOW655290 JYR655290:JYS655290 KIN655290:KIO655290 KSJ655290:KSK655290 LCF655290:LCG655290 LMB655290:LMC655290 LVX655290:LVY655290 MFT655290:MFU655290 MPP655290:MPQ655290 MZL655290:MZM655290 NJH655290:NJI655290 NTD655290:NTE655290 OCZ655290:ODA655290 OMV655290:OMW655290 OWR655290:OWS655290 PGN655290:PGO655290 PQJ655290:PQK655290 QAF655290:QAG655290 QKB655290:QKC655290 QTX655290:QTY655290 RDT655290:RDU655290 RNP655290:RNQ655290 RXL655290:RXM655290 SHH655290:SHI655290 SRD655290:SRE655290 TAZ655290:TBA655290 TKV655290:TKW655290 TUR655290:TUS655290 UEN655290:UEO655290 UOJ655290:UOK655290 UYF655290:UYG655290 VIB655290:VIC655290 VRX655290:VRY655290 WBT655290:WBU655290 WLP655290:WLQ655290 WVL655290:WVM655290 E720826:F720826 IZ720826:JA720826 SV720826:SW720826 ACR720826:ACS720826 AMN720826:AMO720826 AWJ720826:AWK720826 BGF720826:BGG720826 BQB720826:BQC720826 BZX720826:BZY720826 CJT720826:CJU720826 CTP720826:CTQ720826 DDL720826:DDM720826 DNH720826:DNI720826 DXD720826:DXE720826 EGZ720826:EHA720826 EQV720826:EQW720826 FAR720826:FAS720826 FKN720826:FKO720826 FUJ720826:FUK720826 GEF720826:GEG720826 GOB720826:GOC720826 GXX720826:GXY720826 HHT720826:HHU720826 HRP720826:HRQ720826 IBL720826:IBM720826 ILH720826:ILI720826 IVD720826:IVE720826 JEZ720826:JFA720826 JOV720826:JOW720826 JYR720826:JYS720826 KIN720826:KIO720826 KSJ720826:KSK720826 LCF720826:LCG720826 LMB720826:LMC720826 LVX720826:LVY720826 MFT720826:MFU720826 MPP720826:MPQ720826 MZL720826:MZM720826 NJH720826:NJI720826 NTD720826:NTE720826 OCZ720826:ODA720826 OMV720826:OMW720826 OWR720826:OWS720826 PGN720826:PGO720826 PQJ720826:PQK720826 QAF720826:QAG720826 QKB720826:QKC720826 QTX720826:QTY720826 RDT720826:RDU720826 RNP720826:RNQ720826 RXL720826:RXM720826 SHH720826:SHI720826 SRD720826:SRE720826 TAZ720826:TBA720826 TKV720826:TKW720826 TUR720826:TUS720826 UEN720826:UEO720826 UOJ720826:UOK720826 UYF720826:UYG720826 VIB720826:VIC720826 VRX720826:VRY720826 WBT720826:WBU720826 WLP720826:WLQ720826 WVL720826:WVM720826 E786362:F786362 IZ786362:JA786362 SV786362:SW786362 ACR786362:ACS786362 AMN786362:AMO786362 AWJ786362:AWK786362 BGF786362:BGG786362 BQB786362:BQC786362 BZX786362:BZY786362 CJT786362:CJU786362 CTP786362:CTQ786362 DDL786362:DDM786362 DNH786362:DNI786362 DXD786362:DXE786362 EGZ786362:EHA786362 EQV786362:EQW786362 FAR786362:FAS786362 FKN786362:FKO786362 FUJ786362:FUK786362 GEF786362:GEG786362 GOB786362:GOC786362 GXX786362:GXY786362 HHT786362:HHU786362 HRP786362:HRQ786362 IBL786362:IBM786362 ILH786362:ILI786362 IVD786362:IVE786362 JEZ786362:JFA786362 JOV786362:JOW786362 JYR786362:JYS786362 KIN786362:KIO786362 KSJ786362:KSK786362 LCF786362:LCG786362 LMB786362:LMC786362 LVX786362:LVY786362 MFT786362:MFU786362 MPP786362:MPQ786362 MZL786362:MZM786362 NJH786362:NJI786362 NTD786362:NTE786362 OCZ786362:ODA786362 OMV786362:OMW786362 OWR786362:OWS786362 PGN786362:PGO786362 PQJ786362:PQK786362 QAF786362:QAG786362 QKB786362:QKC786362 QTX786362:QTY786362 RDT786362:RDU786362 RNP786362:RNQ786362 RXL786362:RXM786362 SHH786362:SHI786362 SRD786362:SRE786362 TAZ786362:TBA786362 TKV786362:TKW786362 TUR786362:TUS786362 UEN786362:UEO786362 UOJ786362:UOK786362 UYF786362:UYG786362 VIB786362:VIC786362 VRX786362:VRY786362 WBT786362:WBU786362 WLP786362:WLQ786362 WVL786362:WVM786362 E851898:F851898 IZ851898:JA851898 SV851898:SW851898 ACR851898:ACS851898 AMN851898:AMO851898 AWJ851898:AWK851898 BGF851898:BGG851898 BQB851898:BQC851898 BZX851898:BZY851898 CJT851898:CJU851898 CTP851898:CTQ851898 DDL851898:DDM851898 DNH851898:DNI851898 DXD851898:DXE851898 EGZ851898:EHA851898 EQV851898:EQW851898 FAR851898:FAS851898 FKN851898:FKO851898 FUJ851898:FUK851898 GEF851898:GEG851898 GOB851898:GOC851898 GXX851898:GXY851898 HHT851898:HHU851898 HRP851898:HRQ851898 IBL851898:IBM851898 ILH851898:ILI851898 IVD851898:IVE851898 JEZ851898:JFA851898 JOV851898:JOW851898 JYR851898:JYS851898 KIN851898:KIO851898 KSJ851898:KSK851898 LCF851898:LCG851898 LMB851898:LMC851898 LVX851898:LVY851898 MFT851898:MFU851898 MPP851898:MPQ851898 MZL851898:MZM851898 NJH851898:NJI851898 NTD851898:NTE851898 OCZ851898:ODA851898 OMV851898:OMW851898 OWR851898:OWS851898 PGN851898:PGO851898 PQJ851898:PQK851898 QAF851898:QAG851898 QKB851898:QKC851898 QTX851898:QTY851898 RDT851898:RDU851898 RNP851898:RNQ851898 RXL851898:RXM851898 SHH851898:SHI851898 SRD851898:SRE851898 TAZ851898:TBA851898 TKV851898:TKW851898 TUR851898:TUS851898 UEN851898:UEO851898 UOJ851898:UOK851898 UYF851898:UYG851898 VIB851898:VIC851898 VRX851898:VRY851898 WBT851898:WBU851898 WLP851898:WLQ851898 WVL851898:WVM851898 E917434:F917434 IZ917434:JA917434 SV917434:SW917434 ACR917434:ACS917434 AMN917434:AMO917434 AWJ917434:AWK917434 BGF917434:BGG917434 BQB917434:BQC917434 BZX917434:BZY917434 CJT917434:CJU917434 CTP917434:CTQ917434 DDL917434:DDM917434 DNH917434:DNI917434 DXD917434:DXE917434 EGZ917434:EHA917434 EQV917434:EQW917434 FAR917434:FAS917434 FKN917434:FKO917434 FUJ917434:FUK917434 GEF917434:GEG917434 GOB917434:GOC917434 GXX917434:GXY917434 HHT917434:HHU917434 HRP917434:HRQ917434 IBL917434:IBM917434 ILH917434:ILI917434 IVD917434:IVE917434 JEZ917434:JFA917434 JOV917434:JOW917434 JYR917434:JYS917434 KIN917434:KIO917434 KSJ917434:KSK917434 LCF917434:LCG917434 LMB917434:LMC917434 LVX917434:LVY917434 MFT917434:MFU917434 MPP917434:MPQ917434 MZL917434:MZM917434 NJH917434:NJI917434 NTD917434:NTE917434 OCZ917434:ODA917434 OMV917434:OMW917434 OWR917434:OWS917434 PGN917434:PGO917434 PQJ917434:PQK917434 QAF917434:QAG917434 QKB917434:QKC917434 QTX917434:QTY917434 RDT917434:RDU917434 RNP917434:RNQ917434 RXL917434:RXM917434 SHH917434:SHI917434 SRD917434:SRE917434 TAZ917434:TBA917434 TKV917434:TKW917434 TUR917434:TUS917434 UEN917434:UEO917434 UOJ917434:UOK917434 UYF917434:UYG917434 VIB917434:VIC917434 VRX917434:VRY917434 WBT917434:WBU917434 WLP917434:WLQ917434 WVL917434:WVM917434 E982970:F982970 IZ982970:JA982970 SV982970:SW982970 ACR982970:ACS982970 AMN982970:AMO982970 AWJ982970:AWK982970 BGF982970:BGG982970 BQB982970:BQC982970 BZX982970:BZY982970 CJT982970:CJU982970 CTP982970:CTQ982970 DDL982970:DDM982970 DNH982970:DNI982970 DXD982970:DXE982970 EGZ982970:EHA982970 EQV982970:EQW982970 FAR982970:FAS982970 FKN982970:FKO982970 FUJ982970:FUK982970 GEF982970:GEG982970 GOB982970:GOC982970 GXX982970:GXY982970 HHT982970:HHU982970 HRP982970:HRQ982970 IBL982970:IBM982970 ILH982970:ILI982970 IVD982970:IVE982970 JEZ982970:JFA982970 JOV982970:JOW982970 JYR982970:JYS982970 KIN982970:KIO982970 KSJ982970:KSK982970 LCF982970:LCG982970 LMB982970:LMC982970 LVX982970:LVY982970 MFT982970:MFU982970 MPP982970:MPQ982970 MZL982970:MZM982970 NJH982970:NJI982970 NTD982970:NTE982970 OCZ982970:ODA982970 OMV982970:OMW982970 OWR982970:OWS982970 PGN982970:PGO982970 PQJ982970:PQK982970 QAF982970:QAG982970 QKB982970:QKC982970 QTX982970:QTY982970 RDT982970:RDU982970 RNP982970:RNQ982970 RXL982970:RXM982970 SHH982970:SHI982970 SRD982970:SRE982970 TAZ982970:TBA982970 TKV982970:TKW982970 TUR982970:TUS982970 UEN982970:UEO982970 UOJ982970:UOK982970 UYF982970:UYG982970 VIB982970:VIC982970 VRX982970:VRY982970 WBT982970:WBU982970 WLP982970:WLQ982970 WVL982970:WVM982970 E1048506:F1048506 IZ1048506:JA1048506 SV1048506:SW1048506 ACR1048506:ACS1048506 AMN1048506:AMO1048506 AWJ1048506:AWK1048506 BGF1048506:BGG1048506 BQB1048506:BQC1048506 BZX1048506:BZY1048506 CJT1048506:CJU1048506 CTP1048506:CTQ1048506 DDL1048506:DDM1048506 DNH1048506:DNI1048506 DXD1048506:DXE1048506 EGZ1048506:EHA1048506 EQV1048506:EQW1048506 FAR1048506:FAS1048506 FKN1048506:FKO1048506 FUJ1048506:FUK1048506 GEF1048506:GEG1048506 GOB1048506:GOC1048506 GXX1048506:GXY1048506 HHT1048506:HHU1048506 HRP1048506:HRQ1048506 IBL1048506:IBM1048506 ILH1048506:ILI1048506 IVD1048506:IVE1048506 JEZ1048506:JFA1048506 JOV1048506:JOW1048506 JYR1048506:JYS1048506 KIN1048506:KIO1048506 KSJ1048506:KSK1048506 LCF1048506:LCG1048506 LMB1048506:LMC1048506 LVX1048506:LVY1048506 MFT1048506:MFU1048506 MPP1048506:MPQ1048506 MZL1048506:MZM1048506 NJH1048506:NJI1048506 NTD1048506:NTE1048506 OCZ1048506:ODA1048506 OMV1048506:OMW1048506 OWR1048506:OWS1048506 PGN1048506:PGO1048506 PQJ1048506:PQK1048506 QAF1048506:QAG1048506 QKB1048506:QKC1048506 QTX1048506:QTY1048506 RDT1048506:RDU1048506 RNP1048506:RNQ1048506 RXL1048506:RXM1048506 SHH1048506:SHI1048506 SRD1048506:SRE1048506 TAZ1048506:TBA1048506 TKV1048506:TKW1048506 TUR1048506:TUS1048506 UEN1048506:UEO1048506 UOJ1048506:UOK1048506 UYF1048506:UYG1048506 VIB1048506:VIC1048506 VRX1048506:VRY1048506 WBT1048506:WBU1048506 WLP1048506:WLQ1048506 WVL1048506:WVM1048506" xr:uid="{00000000-0002-0000-1500-000002000000}">
      <formula1>0</formula1>
    </dataValidation>
    <dataValidation type="custom" operator="greaterThanOrEqual" allowBlank="1" showInputMessage="1" showErrorMessage="1" errorTitle="Data Entry Error:" error="Value must be a whole number.  Please re-enter." sqref="HM65402 RI65402 ABE65402 ALA65402 AUW65402 BES65402 BOO65402 BYK65402 CIG65402 CSC65402 DBY65402 DLU65402 DVQ65402 EFM65402 EPI65402 EZE65402 FJA65402 FSW65402 GCS65402 GMO65402 GWK65402 HGG65402 HQC65402 HZY65402 IJU65402 ITQ65402 JDM65402 JNI65402 JXE65402 KHA65402 KQW65402 LAS65402 LKO65402 LUK65402 MEG65402 MOC65402 MXY65402 NHU65402 NRQ65402 OBM65402 OLI65402 OVE65402 PFA65402 POW65402 PYS65402 QIO65402 QSK65402 RCG65402 RMC65402 RVY65402 SFU65402 SPQ65402 SZM65402 TJI65402 TTE65402 UDA65402 UMW65402 UWS65402 VGO65402 VQK65402 WAG65402 WKC65402 WTY65402 XDU65402 HM130938 RI130938 ABE130938 ALA130938 AUW130938 BES130938 BOO130938 BYK130938 CIG130938 CSC130938 DBY130938 DLU130938 DVQ130938 EFM130938 EPI130938 EZE130938 FJA130938 FSW130938 GCS130938 GMO130938 GWK130938 HGG130938 HQC130938 HZY130938 IJU130938 ITQ130938 JDM130938 JNI130938 JXE130938 KHA130938 KQW130938 LAS130938 LKO130938 LUK130938 MEG130938 MOC130938 MXY130938 NHU130938 NRQ130938 OBM130938 OLI130938 OVE130938 PFA130938 POW130938 PYS130938 QIO130938 QSK130938 RCG130938 RMC130938 RVY130938 SFU130938 SPQ130938 SZM130938 TJI130938 TTE130938 UDA130938 UMW130938 UWS130938 VGO130938 VQK130938 WAG130938 WKC130938 WTY130938 XDU130938 HM196474 RI196474 ABE196474 ALA196474 AUW196474 BES196474 BOO196474 BYK196474 CIG196474 CSC196474 DBY196474 DLU196474 DVQ196474 EFM196474 EPI196474 EZE196474 FJA196474 FSW196474 GCS196474 GMO196474 GWK196474 HGG196474 HQC196474 HZY196474 IJU196474 ITQ196474 JDM196474 JNI196474 JXE196474 KHA196474 KQW196474 LAS196474 LKO196474 LUK196474 MEG196474 MOC196474 MXY196474 NHU196474 NRQ196474 OBM196474 OLI196474 OVE196474 PFA196474 POW196474 PYS196474 QIO196474 QSK196474 RCG196474 RMC196474 RVY196474 SFU196474 SPQ196474 SZM196474 TJI196474 TTE196474 UDA196474 UMW196474 UWS196474 VGO196474 VQK196474 WAG196474 WKC196474 WTY196474 XDU196474 HM262010 RI262010 ABE262010 ALA262010 AUW262010 BES262010 BOO262010 BYK262010 CIG262010 CSC262010 DBY262010 DLU262010 DVQ262010 EFM262010 EPI262010 EZE262010 FJA262010 FSW262010 GCS262010 GMO262010 GWK262010 HGG262010 HQC262010 HZY262010 IJU262010 ITQ262010 JDM262010 JNI262010 JXE262010 KHA262010 KQW262010 LAS262010 LKO262010 LUK262010 MEG262010 MOC262010 MXY262010 NHU262010 NRQ262010 OBM262010 OLI262010 OVE262010 PFA262010 POW262010 PYS262010 QIO262010 QSK262010 RCG262010 RMC262010 RVY262010 SFU262010 SPQ262010 SZM262010 TJI262010 TTE262010 UDA262010 UMW262010 UWS262010 VGO262010 VQK262010 WAG262010 WKC262010 WTY262010 XDU262010 HM327546 RI327546 ABE327546 ALA327546 AUW327546 BES327546 BOO327546 BYK327546 CIG327546 CSC327546 DBY327546 DLU327546 DVQ327546 EFM327546 EPI327546 EZE327546 FJA327546 FSW327546 GCS327546 GMO327546 GWK327546 HGG327546 HQC327546 HZY327546 IJU327546 ITQ327546 JDM327546 JNI327546 JXE327546 KHA327546 KQW327546 LAS327546 LKO327546 LUK327546 MEG327546 MOC327546 MXY327546 NHU327546 NRQ327546 OBM327546 OLI327546 OVE327546 PFA327546 POW327546 PYS327546 QIO327546 QSK327546 RCG327546 RMC327546 RVY327546 SFU327546 SPQ327546 SZM327546 TJI327546 TTE327546 UDA327546 UMW327546 UWS327546 VGO327546 VQK327546 WAG327546 WKC327546 WTY327546 XDU327546 HM393082 RI393082 ABE393082 ALA393082 AUW393082 BES393082 BOO393082 BYK393082 CIG393082 CSC393082 DBY393082 DLU393082 DVQ393082 EFM393082 EPI393082 EZE393082 FJA393082 FSW393082 GCS393082 GMO393082 GWK393082 HGG393082 HQC393082 HZY393082 IJU393082 ITQ393082 JDM393082 JNI393082 JXE393082 KHA393082 KQW393082 LAS393082 LKO393082 LUK393082 MEG393082 MOC393082 MXY393082 NHU393082 NRQ393082 OBM393082 OLI393082 OVE393082 PFA393082 POW393082 PYS393082 QIO393082 QSK393082 RCG393082 RMC393082 RVY393082 SFU393082 SPQ393082 SZM393082 TJI393082 TTE393082 UDA393082 UMW393082 UWS393082 VGO393082 VQK393082 WAG393082 WKC393082 WTY393082 XDU393082 HM458618 RI458618 ABE458618 ALA458618 AUW458618 BES458618 BOO458618 BYK458618 CIG458618 CSC458618 DBY458618 DLU458618 DVQ458618 EFM458618 EPI458618 EZE458618 FJA458618 FSW458618 GCS458618 GMO458618 GWK458618 HGG458618 HQC458618 HZY458618 IJU458618 ITQ458618 JDM458618 JNI458618 JXE458618 KHA458618 KQW458618 LAS458618 LKO458618 LUK458618 MEG458618 MOC458618 MXY458618 NHU458618 NRQ458618 OBM458618 OLI458618 OVE458618 PFA458618 POW458618 PYS458618 QIO458618 QSK458618 RCG458618 RMC458618 RVY458618 SFU458618 SPQ458618 SZM458618 TJI458618 TTE458618 UDA458618 UMW458618 UWS458618 VGO458618 VQK458618 WAG458618 WKC458618 WTY458618 XDU458618 HM524154 RI524154 ABE524154 ALA524154 AUW524154 BES524154 BOO524154 BYK524154 CIG524154 CSC524154 DBY524154 DLU524154 DVQ524154 EFM524154 EPI524154 EZE524154 FJA524154 FSW524154 GCS524154 GMO524154 GWK524154 HGG524154 HQC524154 HZY524154 IJU524154 ITQ524154 JDM524154 JNI524154 JXE524154 KHA524154 KQW524154 LAS524154 LKO524154 LUK524154 MEG524154 MOC524154 MXY524154 NHU524154 NRQ524154 OBM524154 OLI524154 OVE524154 PFA524154 POW524154 PYS524154 QIO524154 QSK524154 RCG524154 RMC524154 RVY524154 SFU524154 SPQ524154 SZM524154 TJI524154 TTE524154 UDA524154 UMW524154 UWS524154 VGO524154 VQK524154 WAG524154 WKC524154 WTY524154 XDU524154 HM589690 RI589690 ABE589690 ALA589690 AUW589690 BES589690 BOO589690 BYK589690 CIG589690 CSC589690 DBY589690 DLU589690 DVQ589690 EFM589690 EPI589690 EZE589690 FJA589690 FSW589690 GCS589690 GMO589690 GWK589690 HGG589690 HQC589690 HZY589690 IJU589690 ITQ589690 JDM589690 JNI589690 JXE589690 KHA589690 KQW589690 LAS589690 LKO589690 LUK589690 MEG589690 MOC589690 MXY589690 NHU589690 NRQ589690 OBM589690 OLI589690 OVE589690 PFA589690 POW589690 PYS589690 QIO589690 QSK589690 RCG589690 RMC589690 RVY589690 SFU589690 SPQ589690 SZM589690 TJI589690 TTE589690 UDA589690 UMW589690 UWS589690 VGO589690 VQK589690 WAG589690 WKC589690 WTY589690 XDU589690 HM655226 RI655226 ABE655226 ALA655226 AUW655226 BES655226 BOO655226 BYK655226 CIG655226 CSC655226 DBY655226 DLU655226 DVQ655226 EFM655226 EPI655226 EZE655226 FJA655226 FSW655226 GCS655226 GMO655226 GWK655226 HGG655226 HQC655226 HZY655226 IJU655226 ITQ655226 JDM655226 JNI655226 JXE655226 KHA655226 KQW655226 LAS655226 LKO655226 LUK655226 MEG655226 MOC655226 MXY655226 NHU655226 NRQ655226 OBM655226 OLI655226 OVE655226 PFA655226 POW655226 PYS655226 QIO655226 QSK655226 RCG655226 RMC655226 RVY655226 SFU655226 SPQ655226 SZM655226 TJI655226 TTE655226 UDA655226 UMW655226 UWS655226 VGO655226 VQK655226 WAG655226 WKC655226 WTY655226 XDU655226 HM720762 RI720762 ABE720762 ALA720762 AUW720762 BES720762 BOO720762 BYK720762 CIG720762 CSC720762 DBY720762 DLU720762 DVQ720762 EFM720762 EPI720762 EZE720762 FJA720762 FSW720762 GCS720762 GMO720762 GWK720762 HGG720762 HQC720762 HZY720762 IJU720762 ITQ720762 JDM720762 JNI720762 JXE720762 KHA720762 KQW720762 LAS720762 LKO720762 LUK720762 MEG720762 MOC720762 MXY720762 NHU720762 NRQ720762 OBM720762 OLI720762 OVE720762 PFA720762 POW720762 PYS720762 QIO720762 QSK720762 RCG720762 RMC720762 RVY720762 SFU720762 SPQ720762 SZM720762 TJI720762 TTE720762 UDA720762 UMW720762 UWS720762 VGO720762 VQK720762 WAG720762 WKC720762 WTY720762 XDU720762 HM786298 RI786298 ABE786298 ALA786298 AUW786298 BES786298 BOO786298 BYK786298 CIG786298 CSC786298 DBY786298 DLU786298 DVQ786298 EFM786298 EPI786298 EZE786298 FJA786298 FSW786298 GCS786298 GMO786298 GWK786298 HGG786298 HQC786298 HZY786298 IJU786298 ITQ786298 JDM786298 JNI786298 JXE786298 KHA786298 KQW786298 LAS786298 LKO786298 LUK786298 MEG786298 MOC786298 MXY786298 NHU786298 NRQ786298 OBM786298 OLI786298 OVE786298 PFA786298 POW786298 PYS786298 QIO786298 QSK786298 RCG786298 RMC786298 RVY786298 SFU786298 SPQ786298 SZM786298 TJI786298 TTE786298 UDA786298 UMW786298 UWS786298 VGO786298 VQK786298 WAG786298 WKC786298 WTY786298 XDU786298 HM851834 RI851834 ABE851834 ALA851834 AUW851834 BES851834 BOO851834 BYK851834 CIG851834 CSC851834 DBY851834 DLU851834 DVQ851834 EFM851834 EPI851834 EZE851834 FJA851834 FSW851834 GCS851834 GMO851834 GWK851834 HGG851834 HQC851834 HZY851834 IJU851834 ITQ851834 JDM851834 JNI851834 JXE851834 KHA851834 KQW851834 LAS851834 LKO851834 LUK851834 MEG851834 MOC851834 MXY851834 NHU851834 NRQ851834 OBM851834 OLI851834 OVE851834 PFA851834 POW851834 PYS851834 QIO851834 QSK851834 RCG851834 RMC851834 RVY851834 SFU851834 SPQ851834 SZM851834 TJI851834 TTE851834 UDA851834 UMW851834 UWS851834 VGO851834 VQK851834 WAG851834 WKC851834 WTY851834 XDU851834 HM917370 RI917370 ABE917370 ALA917370 AUW917370 BES917370 BOO917370 BYK917370 CIG917370 CSC917370 DBY917370 DLU917370 DVQ917370 EFM917370 EPI917370 EZE917370 FJA917370 FSW917370 GCS917370 GMO917370 GWK917370 HGG917370 HQC917370 HZY917370 IJU917370 ITQ917370 JDM917370 JNI917370 JXE917370 KHA917370 KQW917370 LAS917370 LKO917370 LUK917370 MEG917370 MOC917370 MXY917370 NHU917370 NRQ917370 OBM917370 OLI917370 OVE917370 PFA917370 POW917370 PYS917370 QIO917370 QSK917370 RCG917370 RMC917370 RVY917370 SFU917370 SPQ917370 SZM917370 TJI917370 TTE917370 UDA917370 UMW917370 UWS917370 VGO917370 VQK917370 WAG917370 WKC917370 WTY917370 XDU917370 HM982906 RI982906 ABE982906 ALA982906 AUW982906 BES982906 BOO982906 BYK982906 CIG982906 CSC982906 DBY982906 DLU982906 DVQ982906 EFM982906 EPI982906 EZE982906 FJA982906 FSW982906 GCS982906 GMO982906 GWK982906 HGG982906 HQC982906 HZY982906 IJU982906 ITQ982906 JDM982906 JNI982906 JXE982906 KHA982906 KQW982906 LAS982906 LKO982906 LUK982906 MEG982906 MOC982906 MXY982906 NHU982906 NRQ982906 OBM982906 OLI982906 OVE982906 PFA982906 POW982906 PYS982906 QIO982906 QSK982906 RCG982906 RMC982906 RVY982906 SFU982906 SPQ982906 SZM982906 TJI982906 TTE982906 UDA982906 UMW982906 UWS982906 VGO982906 VQK982906 WAG982906 WKC982906 WTY982906 XDU982906 HM1048442 RI1048442 ABE1048442 ALA1048442 AUW1048442 BES1048442 BOO1048442 BYK1048442 CIG1048442 CSC1048442 DBY1048442 DLU1048442 DVQ1048442 EFM1048442 EPI1048442 EZE1048442 FJA1048442 FSW1048442 GCS1048442 GMO1048442 GWK1048442 HGG1048442 HQC1048442 HZY1048442 IJU1048442 ITQ1048442 JDM1048442 JNI1048442 JXE1048442 KHA1048442 KQW1048442 LAS1048442 LKO1048442 LUK1048442 MEG1048442 MOC1048442 MXY1048442 NHU1048442 NRQ1048442 OBM1048442 OLI1048442 OVE1048442 PFA1048442 POW1048442 PYS1048442 QIO1048442 QSK1048442 RCG1048442 RMC1048442 RVY1048442 SFU1048442 SPQ1048442 SZM1048442 TJI1048442 TTE1048442 UDA1048442 UMW1048442 UWS1048442 VGO1048442 VQK1048442 WAG1048442 WKC1048442 WTY1048442 XDU1048442 E65402:F65402 IZ65402:JA65402 SV65402:SW65402 ACR65402:ACS65402 AMN65402:AMO65402 AWJ65402:AWK65402 BGF65402:BGG65402 BQB65402:BQC65402 BZX65402:BZY65402 CJT65402:CJU65402 CTP65402:CTQ65402 DDL65402:DDM65402 DNH65402:DNI65402 DXD65402:DXE65402 EGZ65402:EHA65402 EQV65402:EQW65402 FAR65402:FAS65402 FKN65402:FKO65402 FUJ65402:FUK65402 GEF65402:GEG65402 GOB65402:GOC65402 GXX65402:GXY65402 HHT65402:HHU65402 HRP65402:HRQ65402 IBL65402:IBM65402 ILH65402:ILI65402 IVD65402:IVE65402 JEZ65402:JFA65402 JOV65402:JOW65402 JYR65402:JYS65402 KIN65402:KIO65402 KSJ65402:KSK65402 LCF65402:LCG65402 LMB65402:LMC65402 LVX65402:LVY65402 MFT65402:MFU65402 MPP65402:MPQ65402 MZL65402:MZM65402 NJH65402:NJI65402 NTD65402:NTE65402 OCZ65402:ODA65402 OMV65402:OMW65402 OWR65402:OWS65402 PGN65402:PGO65402 PQJ65402:PQK65402 QAF65402:QAG65402 QKB65402:QKC65402 QTX65402:QTY65402 RDT65402:RDU65402 RNP65402:RNQ65402 RXL65402:RXM65402 SHH65402:SHI65402 SRD65402:SRE65402 TAZ65402:TBA65402 TKV65402:TKW65402 TUR65402:TUS65402 UEN65402:UEO65402 UOJ65402:UOK65402 UYF65402:UYG65402 VIB65402:VIC65402 VRX65402:VRY65402 WBT65402:WBU65402 WLP65402:WLQ65402 WVL65402:WVM65402 E130938:F130938 IZ130938:JA130938 SV130938:SW130938 ACR130938:ACS130938 AMN130938:AMO130938 AWJ130938:AWK130938 BGF130938:BGG130938 BQB130938:BQC130938 BZX130938:BZY130938 CJT130938:CJU130938 CTP130938:CTQ130938 DDL130938:DDM130938 DNH130938:DNI130938 DXD130938:DXE130938 EGZ130938:EHA130938 EQV130938:EQW130938 FAR130938:FAS130938 FKN130938:FKO130938 FUJ130938:FUK130938 GEF130938:GEG130938 GOB130938:GOC130938 GXX130938:GXY130938 HHT130938:HHU130938 HRP130938:HRQ130938 IBL130938:IBM130938 ILH130938:ILI130938 IVD130938:IVE130938 JEZ130938:JFA130938 JOV130938:JOW130938 JYR130938:JYS130938 KIN130938:KIO130938 KSJ130938:KSK130938 LCF130938:LCG130938 LMB130938:LMC130938 LVX130938:LVY130938 MFT130938:MFU130938 MPP130938:MPQ130938 MZL130938:MZM130938 NJH130938:NJI130938 NTD130938:NTE130938 OCZ130938:ODA130938 OMV130938:OMW130938 OWR130938:OWS130938 PGN130938:PGO130938 PQJ130938:PQK130938 QAF130938:QAG130938 QKB130938:QKC130938 QTX130938:QTY130938 RDT130938:RDU130938 RNP130938:RNQ130938 RXL130938:RXM130938 SHH130938:SHI130938 SRD130938:SRE130938 TAZ130938:TBA130938 TKV130938:TKW130938 TUR130938:TUS130938 UEN130938:UEO130938 UOJ130938:UOK130938 UYF130938:UYG130938 VIB130938:VIC130938 VRX130938:VRY130938 WBT130938:WBU130938 WLP130938:WLQ130938 WVL130938:WVM130938 E196474:F196474 IZ196474:JA196474 SV196474:SW196474 ACR196474:ACS196474 AMN196474:AMO196474 AWJ196474:AWK196474 BGF196474:BGG196474 BQB196474:BQC196474 BZX196474:BZY196474 CJT196474:CJU196474 CTP196474:CTQ196474 DDL196474:DDM196474 DNH196474:DNI196474 DXD196474:DXE196474 EGZ196474:EHA196474 EQV196474:EQW196474 FAR196474:FAS196474 FKN196474:FKO196474 FUJ196474:FUK196474 GEF196474:GEG196474 GOB196474:GOC196474 GXX196474:GXY196474 HHT196474:HHU196474 HRP196474:HRQ196474 IBL196474:IBM196474 ILH196474:ILI196474 IVD196474:IVE196474 JEZ196474:JFA196474 JOV196474:JOW196474 JYR196474:JYS196474 KIN196474:KIO196474 KSJ196474:KSK196474 LCF196474:LCG196474 LMB196474:LMC196474 LVX196474:LVY196474 MFT196474:MFU196474 MPP196474:MPQ196474 MZL196474:MZM196474 NJH196474:NJI196474 NTD196474:NTE196474 OCZ196474:ODA196474 OMV196474:OMW196474 OWR196474:OWS196474 PGN196474:PGO196474 PQJ196474:PQK196474 QAF196474:QAG196474 QKB196474:QKC196474 QTX196474:QTY196474 RDT196474:RDU196474 RNP196474:RNQ196474 RXL196474:RXM196474 SHH196474:SHI196474 SRD196474:SRE196474 TAZ196474:TBA196474 TKV196474:TKW196474 TUR196474:TUS196474 UEN196474:UEO196474 UOJ196474:UOK196474 UYF196474:UYG196474 VIB196474:VIC196474 VRX196474:VRY196474 WBT196474:WBU196474 WLP196474:WLQ196474 WVL196474:WVM196474 E262010:F262010 IZ262010:JA262010 SV262010:SW262010 ACR262010:ACS262010 AMN262010:AMO262010 AWJ262010:AWK262010 BGF262010:BGG262010 BQB262010:BQC262010 BZX262010:BZY262010 CJT262010:CJU262010 CTP262010:CTQ262010 DDL262010:DDM262010 DNH262010:DNI262010 DXD262010:DXE262010 EGZ262010:EHA262010 EQV262010:EQW262010 FAR262010:FAS262010 FKN262010:FKO262010 FUJ262010:FUK262010 GEF262010:GEG262010 GOB262010:GOC262010 GXX262010:GXY262010 HHT262010:HHU262010 HRP262010:HRQ262010 IBL262010:IBM262010 ILH262010:ILI262010 IVD262010:IVE262010 JEZ262010:JFA262010 JOV262010:JOW262010 JYR262010:JYS262010 KIN262010:KIO262010 KSJ262010:KSK262010 LCF262010:LCG262010 LMB262010:LMC262010 LVX262010:LVY262010 MFT262010:MFU262010 MPP262010:MPQ262010 MZL262010:MZM262010 NJH262010:NJI262010 NTD262010:NTE262010 OCZ262010:ODA262010 OMV262010:OMW262010 OWR262010:OWS262010 PGN262010:PGO262010 PQJ262010:PQK262010 QAF262010:QAG262010 QKB262010:QKC262010 QTX262010:QTY262010 RDT262010:RDU262010 RNP262010:RNQ262010 RXL262010:RXM262010 SHH262010:SHI262010 SRD262010:SRE262010 TAZ262010:TBA262010 TKV262010:TKW262010 TUR262010:TUS262010 UEN262010:UEO262010 UOJ262010:UOK262010 UYF262010:UYG262010 VIB262010:VIC262010 VRX262010:VRY262010 WBT262010:WBU262010 WLP262010:WLQ262010 WVL262010:WVM262010 E327546:F327546 IZ327546:JA327546 SV327546:SW327546 ACR327546:ACS327546 AMN327546:AMO327546 AWJ327546:AWK327546 BGF327546:BGG327546 BQB327546:BQC327546 BZX327546:BZY327546 CJT327546:CJU327546 CTP327546:CTQ327546 DDL327546:DDM327546 DNH327546:DNI327546 DXD327546:DXE327546 EGZ327546:EHA327546 EQV327546:EQW327546 FAR327546:FAS327546 FKN327546:FKO327546 FUJ327546:FUK327546 GEF327546:GEG327546 GOB327546:GOC327546 GXX327546:GXY327546 HHT327546:HHU327546 HRP327546:HRQ327546 IBL327546:IBM327546 ILH327546:ILI327546 IVD327546:IVE327546 JEZ327546:JFA327546 JOV327546:JOW327546 JYR327546:JYS327546 KIN327546:KIO327546 KSJ327546:KSK327546 LCF327546:LCG327546 LMB327546:LMC327546 LVX327546:LVY327546 MFT327546:MFU327546 MPP327546:MPQ327546 MZL327546:MZM327546 NJH327546:NJI327546 NTD327546:NTE327546 OCZ327546:ODA327546 OMV327546:OMW327546 OWR327546:OWS327546 PGN327546:PGO327546 PQJ327546:PQK327546 QAF327546:QAG327546 QKB327546:QKC327546 QTX327546:QTY327546 RDT327546:RDU327546 RNP327546:RNQ327546 RXL327546:RXM327546 SHH327546:SHI327546 SRD327546:SRE327546 TAZ327546:TBA327546 TKV327546:TKW327546 TUR327546:TUS327546 UEN327546:UEO327546 UOJ327546:UOK327546 UYF327546:UYG327546 VIB327546:VIC327546 VRX327546:VRY327546 WBT327546:WBU327546 WLP327546:WLQ327546 WVL327546:WVM327546 E393082:F393082 IZ393082:JA393082 SV393082:SW393082 ACR393082:ACS393082 AMN393082:AMO393082 AWJ393082:AWK393082 BGF393082:BGG393082 BQB393082:BQC393082 BZX393082:BZY393082 CJT393082:CJU393082 CTP393082:CTQ393082 DDL393082:DDM393082 DNH393082:DNI393082 DXD393082:DXE393082 EGZ393082:EHA393082 EQV393082:EQW393082 FAR393082:FAS393082 FKN393082:FKO393082 FUJ393082:FUK393082 GEF393082:GEG393082 GOB393082:GOC393082 GXX393082:GXY393082 HHT393082:HHU393082 HRP393082:HRQ393082 IBL393082:IBM393082 ILH393082:ILI393082 IVD393082:IVE393082 JEZ393082:JFA393082 JOV393082:JOW393082 JYR393082:JYS393082 KIN393082:KIO393082 KSJ393082:KSK393082 LCF393082:LCG393082 LMB393082:LMC393082 LVX393082:LVY393082 MFT393082:MFU393082 MPP393082:MPQ393082 MZL393082:MZM393082 NJH393082:NJI393082 NTD393082:NTE393082 OCZ393082:ODA393082 OMV393082:OMW393082 OWR393082:OWS393082 PGN393082:PGO393082 PQJ393082:PQK393082 QAF393082:QAG393082 QKB393082:QKC393082 QTX393082:QTY393082 RDT393082:RDU393082 RNP393082:RNQ393082 RXL393082:RXM393082 SHH393082:SHI393082 SRD393082:SRE393082 TAZ393082:TBA393082 TKV393082:TKW393082 TUR393082:TUS393082 UEN393082:UEO393082 UOJ393082:UOK393082 UYF393082:UYG393082 VIB393082:VIC393082 VRX393082:VRY393082 WBT393082:WBU393082 WLP393082:WLQ393082 WVL393082:WVM393082 E458618:F458618 IZ458618:JA458618 SV458618:SW458618 ACR458618:ACS458618 AMN458618:AMO458618 AWJ458618:AWK458618 BGF458618:BGG458618 BQB458618:BQC458618 BZX458618:BZY458618 CJT458618:CJU458618 CTP458618:CTQ458618 DDL458618:DDM458618 DNH458618:DNI458618 DXD458618:DXE458618 EGZ458618:EHA458618 EQV458618:EQW458618 FAR458618:FAS458618 FKN458618:FKO458618 FUJ458618:FUK458618 GEF458618:GEG458618 GOB458618:GOC458618 GXX458618:GXY458618 HHT458618:HHU458618 HRP458618:HRQ458618 IBL458618:IBM458618 ILH458618:ILI458618 IVD458618:IVE458618 JEZ458618:JFA458618 JOV458618:JOW458618 JYR458618:JYS458618 KIN458618:KIO458618 KSJ458618:KSK458618 LCF458618:LCG458618 LMB458618:LMC458618 LVX458618:LVY458618 MFT458618:MFU458618 MPP458618:MPQ458618 MZL458618:MZM458618 NJH458618:NJI458618 NTD458618:NTE458618 OCZ458618:ODA458618 OMV458618:OMW458618 OWR458618:OWS458618 PGN458618:PGO458618 PQJ458618:PQK458618 QAF458618:QAG458618 QKB458618:QKC458618 QTX458618:QTY458618 RDT458618:RDU458618 RNP458618:RNQ458618 RXL458618:RXM458618 SHH458618:SHI458618 SRD458618:SRE458618 TAZ458618:TBA458618 TKV458618:TKW458618 TUR458618:TUS458618 UEN458618:UEO458618 UOJ458618:UOK458618 UYF458618:UYG458618 VIB458618:VIC458618 VRX458618:VRY458618 WBT458618:WBU458618 WLP458618:WLQ458618 WVL458618:WVM458618 E524154:F524154 IZ524154:JA524154 SV524154:SW524154 ACR524154:ACS524154 AMN524154:AMO524154 AWJ524154:AWK524154 BGF524154:BGG524154 BQB524154:BQC524154 BZX524154:BZY524154 CJT524154:CJU524154 CTP524154:CTQ524154 DDL524154:DDM524154 DNH524154:DNI524154 DXD524154:DXE524154 EGZ524154:EHA524154 EQV524154:EQW524154 FAR524154:FAS524154 FKN524154:FKO524154 FUJ524154:FUK524154 GEF524154:GEG524154 GOB524154:GOC524154 GXX524154:GXY524154 HHT524154:HHU524154 HRP524154:HRQ524154 IBL524154:IBM524154 ILH524154:ILI524154 IVD524154:IVE524154 JEZ524154:JFA524154 JOV524154:JOW524154 JYR524154:JYS524154 KIN524154:KIO524154 KSJ524154:KSK524154 LCF524154:LCG524154 LMB524154:LMC524154 LVX524154:LVY524154 MFT524154:MFU524154 MPP524154:MPQ524154 MZL524154:MZM524154 NJH524154:NJI524154 NTD524154:NTE524154 OCZ524154:ODA524154 OMV524154:OMW524154 OWR524154:OWS524154 PGN524154:PGO524154 PQJ524154:PQK524154 QAF524154:QAG524154 QKB524154:QKC524154 QTX524154:QTY524154 RDT524154:RDU524154 RNP524154:RNQ524154 RXL524154:RXM524154 SHH524154:SHI524154 SRD524154:SRE524154 TAZ524154:TBA524154 TKV524154:TKW524154 TUR524154:TUS524154 UEN524154:UEO524154 UOJ524154:UOK524154 UYF524154:UYG524154 VIB524154:VIC524154 VRX524154:VRY524154 WBT524154:WBU524154 WLP524154:WLQ524154 WVL524154:WVM524154 E589690:F589690 IZ589690:JA589690 SV589690:SW589690 ACR589690:ACS589690 AMN589690:AMO589690 AWJ589690:AWK589690 BGF589690:BGG589690 BQB589690:BQC589690 BZX589690:BZY589690 CJT589690:CJU589690 CTP589690:CTQ589690 DDL589690:DDM589690 DNH589690:DNI589690 DXD589690:DXE589690 EGZ589690:EHA589690 EQV589690:EQW589690 FAR589690:FAS589690 FKN589690:FKO589690 FUJ589690:FUK589690 GEF589690:GEG589690 GOB589690:GOC589690 GXX589690:GXY589690 HHT589690:HHU589690 HRP589690:HRQ589690 IBL589690:IBM589690 ILH589690:ILI589690 IVD589690:IVE589690 JEZ589690:JFA589690 JOV589690:JOW589690 JYR589690:JYS589690 KIN589690:KIO589690 KSJ589690:KSK589690 LCF589690:LCG589690 LMB589690:LMC589690 LVX589690:LVY589690 MFT589690:MFU589690 MPP589690:MPQ589690 MZL589690:MZM589690 NJH589690:NJI589690 NTD589690:NTE589690 OCZ589690:ODA589690 OMV589690:OMW589690 OWR589690:OWS589690 PGN589690:PGO589690 PQJ589690:PQK589690 QAF589690:QAG589690 QKB589690:QKC589690 QTX589690:QTY589690 RDT589690:RDU589690 RNP589690:RNQ589690 RXL589690:RXM589690 SHH589690:SHI589690 SRD589690:SRE589690 TAZ589690:TBA589690 TKV589690:TKW589690 TUR589690:TUS589690 UEN589690:UEO589690 UOJ589690:UOK589690 UYF589690:UYG589690 VIB589690:VIC589690 VRX589690:VRY589690 WBT589690:WBU589690 WLP589690:WLQ589690 WVL589690:WVM589690 E655226:F655226 IZ655226:JA655226 SV655226:SW655226 ACR655226:ACS655226 AMN655226:AMO655226 AWJ655226:AWK655226 BGF655226:BGG655226 BQB655226:BQC655226 BZX655226:BZY655226 CJT655226:CJU655226 CTP655226:CTQ655226 DDL655226:DDM655226 DNH655226:DNI655226 DXD655226:DXE655226 EGZ655226:EHA655226 EQV655226:EQW655226 FAR655226:FAS655226 FKN655226:FKO655226 FUJ655226:FUK655226 GEF655226:GEG655226 GOB655226:GOC655226 GXX655226:GXY655226 HHT655226:HHU655226 HRP655226:HRQ655226 IBL655226:IBM655226 ILH655226:ILI655226 IVD655226:IVE655226 JEZ655226:JFA655226 JOV655226:JOW655226 JYR655226:JYS655226 KIN655226:KIO655226 KSJ655226:KSK655226 LCF655226:LCG655226 LMB655226:LMC655226 LVX655226:LVY655226 MFT655226:MFU655226 MPP655226:MPQ655226 MZL655226:MZM655226 NJH655226:NJI655226 NTD655226:NTE655226 OCZ655226:ODA655226 OMV655226:OMW655226 OWR655226:OWS655226 PGN655226:PGO655226 PQJ655226:PQK655226 QAF655226:QAG655226 QKB655226:QKC655226 QTX655226:QTY655226 RDT655226:RDU655226 RNP655226:RNQ655226 RXL655226:RXM655226 SHH655226:SHI655226 SRD655226:SRE655226 TAZ655226:TBA655226 TKV655226:TKW655226 TUR655226:TUS655226 UEN655226:UEO655226 UOJ655226:UOK655226 UYF655226:UYG655226 VIB655226:VIC655226 VRX655226:VRY655226 WBT655226:WBU655226 WLP655226:WLQ655226 WVL655226:WVM655226 E720762:F720762 IZ720762:JA720762 SV720762:SW720762 ACR720762:ACS720762 AMN720762:AMO720762 AWJ720762:AWK720762 BGF720762:BGG720762 BQB720762:BQC720762 BZX720762:BZY720762 CJT720762:CJU720762 CTP720762:CTQ720762 DDL720762:DDM720762 DNH720762:DNI720762 DXD720762:DXE720762 EGZ720762:EHA720762 EQV720762:EQW720762 FAR720762:FAS720762 FKN720762:FKO720762 FUJ720762:FUK720762 GEF720762:GEG720762 GOB720762:GOC720762 GXX720762:GXY720762 HHT720762:HHU720762 HRP720762:HRQ720762 IBL720762:IBM720762 ILH720762:ILI720762 IVD720762:IVE720762 JEZ720762:JFA720762 JOV720762:JOW720762 JYR720762:JYS720762 KIN720762:KIO720762 KSJ720762:KSK720762 LCF720762:LCG720762 LMB720762:LMC720762 LVX720762:LVY720762 MFT720762:MFU720762 MPP720762:MPQ720762 MZL720762:MZM720762 NJH720762:NJI720762 NTD720762:NTE720762 OCZ720762:ODA720762 OMV720762:OMW720762 OWR720762:OWS720762 PGN720762:PGO720762 PQJ720762:PQK720762 QAF720762:QAG720762 QKB720762:QKC720762 QTX720762:QTY720762 RDT720762:RDU720762 RNP720762:RNQ720762 RXL720762:RXM720762 SHH720762:SHI720762 SRD720762:SRE720762 TAZ720762:TBA720762 TKV720762:TKW720762 TUR720762:TUS720762 UEN720762:UEO720762 UOJ720762:UOK720762 UYF720762:UYG720762 VIB720762:VIC720762 VRX720762:VRY720762 WBT720762:WBU720762 WLP720762:WLQ720762 WVL720762:WVM720762 E786298:F786298 IZ786298:JA786298 SV786298:SW786298 ACR786298:ACS786298 AMN786298:AMO786298 AWJ786298:AWK786298 BGF786298:BGG786298 BQB786298:BQC786298 BZX786298:BZY786298 CJT786298:CJU786298 CTP786298:CTQ786298 DDL786298:DDM786298 DNH786298:DNI786298 DXD786298:DXE786298 EGZ786298:EHA786298 EQV786298:EQW786298 FAR786298:FAS786298 FKN786298:FKO786298 FUJ786298:FUK786298 GEF786298:GEG786298 GOB786298:GOC786298 GXX786298:GXY786298 HHT786298:HHU786298 HRP786298:HRQ786298 IBL786298:IBM786298 ILH786298:ILI786298 IVD786298:IVE786298 JEZ786298:JFA786298 JOV786298:JOW786298 JYR786298:JYS786298 KIN786298:KIO786298 KSJ786298:KSK786298 LCF786298:LCG786298 LMB786298:LMC786298 LVX786298:LVY786298 MFT786298:MFU786298 MPP786298:MPQ786298 MZL786298:MZM786298 NJH786298:NJI786298 NTD786298:NTE786298 OCZ786298:ODA786298 OMV786298:OMW786298 OWR786298:OWS786298 PGN786298:PGO786298 PQJ786298:PQK786298 QAF786298:QAG786298 QKB786298:QKC786298 QTX786298:QTY786298 RDT786298:RDU786298 RNP786298:RNQ786298 RXL786298:RXM786298 SHH786298:SHI786298 SRD786298:SRE786298 TAZ786298:TBA786298 TKV786298:TKW786298 TUR786298:TUS786298 UEN786298:UEO786298 UOJ786298:UOK786298 UYF786298:UYG786298 VIB786298:VIC786298 VRX786298:VRY786298 WBT786298:WBU786298 WLP786298:WLQ786298 WVL786298:WVM786298 E851834:F851834 IZ851834:JA851834 SV851834:SW851834 ACR851834:ACS851834 AMN851834:AMO851834 AWJ851834:AWK851834 BGF851834:BGG851834 BQB851834:BQC851834 BZX851834:BZY851834 CJT851834:CJU851834 CTP851834:CTQ851834 DDL851834:DDM851834 DNH851834:DNI851834 DXD851834:DXE851834 EGZ851834:EHA851834 EQV851834:EQW851834 FAR851834:FAS851834 FKN851834:FKO851834 FUJ851834:FUK851834 GEF851834:GEG851834 GOB851834:GOC851834 GXX851834:GXY851834 HHT851834:HHU851834 HRP851834:HRQ851834 IBL851834:IBM851834 ILH851834:ILI851834 IVD851834:IVE851834 JEZ851834:JFA851834 JOV851834:JOW851834 JYR851834:JYS851834 KIN851834:KIO851834 KSJ851834:KSK851834 LCF851834:LCG851834 LMB851834:LMC851834 LVX851834:LVY851834 MFT851834:MFU851834 MPP851834:MPQ851834 MZL851834:MZM851834 NJH851834:NJI851834 NTD851834:NTE851834 OCZ851834:ODA851834 OMV851834:OMW851834 OWR851834:OWS851834 PGN851834:PGO851834 PQJ851834:PQK851834 QAF851834:QAG851834 QKB851834:QKC851834 QTX851834:QTY851834 RDT851834:RDU851834 RNP851834:RNQ851834 RXL851834:RXM851834 SHH851834:SHI851834 SRD851834:SRE851834 TAZ851834:TBA851834 TKV851834:TKW851834 TUR851834:TUS851834 UEN851834:UEO851834 UOJ851834:UOK851834 UYF851834:UYG851834 VIB851834:VIC851834 VRX851834:VRY851834 WBT851834:WBU851834 WLP851834:WLQ851834 WVL851834:WVM851834 E917370:F917370 IZ917370:JA917370 SV917370:SW917370 ACR917370:ACS917370 AMN917370:AMO917370 AWJ917370:AWK917370 BGF917370:BGG917370 BQB917370:BQC917370 BZX917370:BZY917370 CJT917370:CJU917370 CTP917370:CTQ917370 DDL917370:DDM917370 DNH917370:DNI917370 DXD917370:DXE917370 EGZ917370:EHA917370 EQV917370:EQW917370 FAR917370:FAS917370 FKN917370:FKO917370 FUJ917370:FUK917370 GEF917370:GEG917370 GOB917370:GOC917370 GXX917370:GXY917370 HHT917370:HHU917370 HRP917370:HRQ917370 IBL917370:IBM917370 ILH917370:ILI917370 IVD917370:IVE917370 JEZ917370:JFA917370 JOV917370:JOW917370 JYR917370:JYS917370 KIN917370:KIO917370 KSJ917370:KSK917370 LCF917370:LCG917370 LMB917370:LMC917370 LVX917370:LVY917370 MFT917370:MFU917370 MPP917370:MPQ917370 MZL917370:MZM917370 NJH917370:NJI917370 NTD917370:NTE917370 OCZ917370:ODA917370 OMV917370:OMW917370 OWR917370:OWS917370 PGN917370:PGO917370 PQJ917370:PQK917370 QAF917370:QAG917370 QKB917370:QKC917370 QTX917370:QTY917370 RDT917370:RDU917370 RNP917370:RNQ917370 RXL917370:RXM917370 SHH917370:SHI917370 SRD917370:SRE917370 TAZ917370:TBA917370 TKV917370:TKW917370 TUR917370:TUS917370 UEN917370:UEO917370 UOJ917370:UOK917370 UYF917370:UYG917370 VIB917370:VIC917370 VRX917370:VRY917370 WBT917370:WBU917370 WLP917370:WLQ917370 WVL917370:WVM917370 E982906:F982906 IZ982906:JA982906 SV982906:SW982906 ACR982906:ACS982906 AMN982906:AMO982906 AWJ982906:AWK982906 BGF982906:BGG982906 BQB982906:BQC982906 BZX982906:BZY982906 CJT982906:CJU982906 CTP982906:CTQ982906 DDL982906:DDM982906 DNH982906:DNI982906 DXD982906:DXE982906 EGZ982906:EHA982906 EQV982906:EQW982906 FAR982906:FAS982906 FKN982906:FKO982906 FUJ982906:FUK982906 GEF982906:GEG982906 GOB982906:GOC982906 GXX982906:GXY982906 HHT982906:HHU982906 HRP982906:HRQ982906 IBL982906:IBM982906 ILH982906:ILI982906 IVD982906:IVE982906 JEZ982906:JFA982906 JOV982906:JOW982906 JYR982906:JYS982906 KIN982906:KIO982906 KSJ982906:KSK982906 LCF982906:LCG982906 LMB982906:LMC982906 LVX982906:LVY982906 MFT982906:MFU982906 MPP982906:MPQ982906 MZL982906:MZM982906 NJH982906:NJI982906 NTD982906:NTE982906 OCZ982906:ODA982906 OMV982906:OMW982906 OWR982906:OWS982906 PGN982906:PGO982906 PQJ982906:PQK982906 QAF982906:QAG982906 QKB982906:QKC982906 QTX982906:QTY982906 RDT982906:RDU982906 RNP982906:RNQ982906 RXL982906:RXM982906 SHH982906:SHI982906 SRD982906:SRE982906 TAZ982906:TBA982906 TKV982906:TKW982906 TUR982906:TUS982906 UEN982906:UEO982906 UOJ982906:UOK982906 UYF982906:UYG982906 VIB982906:VIC982906 VRX982906:VRY982906 WBT982906:WBU982906 WLP982906:WLQ982906 WVL982906:WVM982906 E1048442:F1048442 IZ1048442:JA1048442 SV1048442:SW1048442 ACR1048442:ACS1048442 AMN1048442:AMO1048442 AWJ1048442:AWK1048442 BGF1048442:BGG1048442 BQB1048442:BQC1048442 BZX1048442:BZY1048442 CJT1048442:CJU1048442 CTP1048442:CTQ1048442 DDL1048442:DDM1048442 DNH1048442:DNI1048442 DXD1048442:DXE1048442 EGZ1048442:EHA1048442 EQV1048442:EQW1048442 FAR1048442:FAS1048442 FKN1048442:FKO1048442 FUJ1048442:FUK1048442 GEF1048442:GEG1048442 GOB1048442:GOC1048442 GXX1048442:GXY1048442 HHT1048442:HHU1048442 HRP1048442:HRQ1048442 IBL1048442:IBM1048442 ILH1048442:ILI1048442 IVD1048442:IVE1048442 JEZ1048442:JFA1048442 JOV1048442:JOW1048442 JYR1048442:JYS1048442 KIN1048442:KIO1048442 KSJ1048442:KSK1048442 LCF1048442:LCG1048442 LMB1048442:LMC1048442 LVX1048442:LVY1048442 MFT1048442:MFU1048442 MPP1048442:MPQ1048442 MZL1048442:MZM1048442 NJH1048442:NJI1048442 NTD1048442:NTE1048442 OCZ1048442:ODA1048442 OMV1048442:OMW1048442 OWR1048442:OWS1048442 PGN1048442:PGO1048442 PQJ1048442:PQK1048442 QAF1048442:QAG1048442 QKB1048442:QKC1048442 QTX1048442:QTY1048442 RDT1048442:RDU1048442 RNP1048442:RNQ1048442 RXL1048442:RXM1048442 SHH1048442:SHI1048442 SRD1048442:SRE1048442 TAZ1048442:TBA1048442 TKV1048442:TKW1048442 TUR1048442:TUS1048442 UEN1048442:UEO1048442 UOJ1048442:UOK1048442 UYF1048442:UYG1048442 VIB1048442:VIC1048442 VRX1048442:VRY1048442 WBT1048442:WBU1048442 WLP1048442:WLQ1048442 WVL1048442:WVM1048442" xr:uid="{00000000-0002-0000-1500-000003000000}">
      <formula1>E65402-INT(E65402)=0</formula1>
    </dataValidation>
  </dataValidations>
  <printOptions horizontalCentered="1"/>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- 2023-24 Permissible Income Workpapers </oddHeader>
    <oddFooter>&amp;A</oddFooter>
  </headerFooter>
  <ignoredErrors>
    <ignoredError sqref="E14"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9CD2-6063-4694-B3D6-7CEE3BCEF3CF}">
  <dimension ref="A1:L16"/>
  <sheetViews>
    <sheetView workbookViewId="0"/>
  </sheetViews>
  <sheetFormatPr defaultRowHeight="12.75" x14ac:dyDescent="0.2"/>
  <cols>
    <col min="1" max="1" width="4.5703125" customWidth="1"/>
    <col min="12" max="12" width="4.42578125" customWidth="1"/>
  </cols>
  <sheetData>
    <row r="1" spans="1:12" x14ac:dyDescent="0.2">
      <c r="A1" s="355"/>
      <c r="B1" s="356"/>
      <c r="C1" s="356"/>
      <c r="D1" s="356"/>
      <c r="E1" s="356"/>
      <c r="F1" s="356"/>
      <c r="G1" s="356"/>
      <c r="H1" s="356"/>
      <c r="I1" s="356"/>
      <c r="J1" s="356"/>
      <c r="K1" s="356"/>
      <c r="L1" s="357"/>
    </row>
    <row r="2" spans="1:12" s="244" customFormat="1" ht="21.75" customHeight="1" x14ac:dyDescent="0.2">
      <c r="A2" s="495"/>
      <c r="B2" s="496"/>
      <c r="C2" s="496"/>
      <c r="D2" s="621" t="s">
        <v>726</v>
      </c>
      <c r="E2" s="621"/>
      <c r="F2" s="621"/>
      <c r="G2" s="621"/>
      <c r="H2" s="621"/>
      <c r="I2" s="496"/>
      <c r="J2" s="496"/>
      <c r="K2" s="496"/>
      <c r="L2" s="497"/>
    </row>
    <row r="3" spans="1:12" s="476" customFormat="1" ht="39.75" customHeight="1" x14ac:dyDescent="0.2">
      <c r="A3" s="474"/>
      <c r="B3" s="619" t="s">
        <v>648</v>
      </c>
      <c r="C3" s="620"/>
      <c r="D3" s="620"/>
      <c r="E3" s="620"/>
      <c r="F3" s="620"/>
      <c r="G3" s="620"/>
      <c r="H3" s="620"/>
      <c r="I3" s="620"/>
      <c r="J3" s="620"/>
      <c r="K3" s="620"/>
      <c r="L3" s="475"/>
    </row>
    <row r="4" spans="1:12" s="476" customFormat="1" ht="8.25" customHeight="1" x14ac:dyDescent="0.2">
      <c r="A4" s="474"/>
      <c r="B4" s="477"/>
      <c r="C4" s="477"/>
      <c r="D4" s="477"/>
      <c r="E4" s="477"/>
      <c r="F4" s="477"/>
      <c r="G4" s="477"/>
      <c r="H4" s="477"/>
      <c r="I4" s="477"/>
      <c r="J4" s="477"/>
      <c r="K4" s="477"/>
      <c r="L4" s="475"/>
    </row>
    <row r="5" spans="1:12" s="476" customFormat="1" ht="39" customHeight="1" x14ac:dyDescent="0.2">
      <c r="A5" s="474"/>
      <c r="B5" s="622" t="s">
        <v>524</v>
      </c>
      <c r="C5" s="623"/>
      <c r="D5" s="623"/>
      <c r="E5" s="623"/>
      <c r="F5" s="623"/>
      <c r="G5" s="623"/>
      <c r="H5" s="623"/>
      <c r="I5" s="623"/>
      <c r="J5" s="623"/>
      <c r="K5" s="623"/>
      <c r="L5" s="475"/>
    </row>
    <row r="6" spans="1:12" s="476" customFormat="1" ht="7.5" customHeight="1" x14ac:dyDescent="0.2">
      <c r="A6" s="474"/>
      <c r="B6" s="477"/>
      <c r="C6" s="477"/>
      <c r="D6" s="477"/>
      <c r="E6" s="477"/>
      <c r="F6" s="477"/>
      <c r="G6" s="477"/>
      <c r="H6" s="477"/>
      <c r="I6" s="477"/>
      <c r="J6" s="477"/>
      <c r="K6" s="477"/>
      <c r="L6" s="475"/>
    </row>
    <row r="7" spans="1:12" s="476" customFormat="1" ht="42" customHeight="1" x14ac:dyDescent="0.2">
      <c r="A7" s="474"/>
      <c r="B7" s="619" t="s">
        <v>869</v>
      </c>
      <c r="C7" s="575"/>
      <c r="D7" s="575"/>
      <c r="E7" s="575"/>
      <c r="F7" s="575"/>
      <c r="G7" s="575"/>
      <c r="H7" s="575"/>
      <c r="I7" s="575"/>
      <c r="J7" s="575"/>
      <c r="K7" s="575"/>
      <c r="L7" s="475"/>
    </row>
    <row r="8" spans="1:12" s="476" customFormat="1" ht="3" customHeight="1" x14ac:dyDescent="0.2">
      <c r="A8" s="474"/>
      <c r="B8" s="477"/>
      <c r="C8" s="477"/>
      <c r="D8" s="477"/>
      <c r="E8" s="477"/>
      <c r="F8" s="477"/>
      <c r="G8" s="477"/>
      <c r="H8" s="477"/>
      <c r="I8" s="477"/>
      <c r="J8" s="477"/>
      <c r="K8" s="477"/>
      <c r="L8" s="475"/>
    </row>
    <row r="9" spans="1:12" s="476" customFormat="1" ht="27.75" customHeight="1" x14ac:dyDescent="0.2">
      <c r="A9" s="474"/>
      <c r="B9" s="619" t="s">
        <v>818</v>
      </c>
      <c r="C9" s="575"/>
      <c r="D9" s="575"/>
      <c r="E9" s="575"/>
      <c r="F9" s="575"/>
      <c r="G9" s="575"/>
      <c r="H9" s="575"/>
      <c r="I9" s="575"/>
      <c r="J9" s="575"/>
      <c r="K9" s="575"/>
      <c r="L9" s="475"/>
    </row>
    <row r="10" spans="1:12" s="476" customFormat="1" ht="6.75" customHeight="1" x14ac:dyDescent="0.2">
      <c r="A10" s="474"/>
      <c r="B10" s="477"/>
      <c r="C10" s="477"/>
      <c r="D10" s="477"/>
      <c r="E10" s="477"/>
      <c r="F10" s="477"/>
      <c r="G10" s="477"/>
      <c r="H10" s="477"/>
      <c r="I10" s="477"/>
      <c r="J10" s="477"/>
      <c r="K10" s="477"/>
      <c r="L10" s="475"/>
    </row>
    <row r="11" spans="1:12" s="476" customFormat="1" ht="66" customHeight="1" x14ac:dyDescent="0.2">
      <c r="A11" s="474"/>
      <c r="B11" s="619" t="s">
        <v>659</v>
      </c>
      <c r="C11" s="575"/>
      <c r="D11" s="575"/>
      <c r="E11" s="575"/>
      <c r="F11" s="575"/>
      <c r="G11" s="575"/>
      <c r="H11" s="575"/>
      <c r="I11" s="575"/>
      <c r="J11" s="575"/>
      <c r="K11" s="575"/>
      <c r="L11" s="475"/>
    </row>
    <row r="12" spans="1:12" s="476" customFormat="1" ht="8.25" customHeight="1" x14ac:dyDescent="0.2">
      <c r="A12" s="474"/>
      <c r="B12" s="477"/>
      <c r="C12" s="477"/>
      <c r="D12" s="477"/>
      <c r="E12" s="477"/>
      <c r="F12" s="477"/>
      <c r="G12" s="477"/>
      <c r="H12" s="477"/>
      <c r="I12" s="477"/>
      <c r="J12" s="477"/>
      <c r="K12" s="477"/>
      <c r="L12" s="475"/>
    </row>
    <row r="13" spans="1:12" s="476" customFormat="1" ht="52.5" customHeight="1" x14ac:dyDescent="0.2">
      <c r="A13" s="474"/>
      <c r="B13" s="619" t="s">
        <v>819</v>
      </c>
      <c r="C13" s="575"/>
      <c r="D13" s="575"/>
      <c r="E13" s="575"/>
      <c r="F13" s="575"/>
      <c r="G13" s="575"/>
      <c r="H13" s="575"/>
      <c r="I13" s="575"/>
      <c r="J13" s="575"/>
      <c r="K13" s="575"/>
      <c r="L13" s="475"/>
    </row>
    <row r="14" spans="1:12" s="476" customFormat="1" ht="6" customHeight="1" x14ac:dyDescent="0.2">
      <c r="A14" s="474"/>
      <c r="B14" s="477"/>
      <c r="C14" s="477"/>
      <c r="D14" s="477"/>
      <c r="E14" s="477"/>
      <c r="F14" s="477"/>
      <c r="G14" s="477"/>
      <c r="H14" s="477"/>
      <c r="I14" s="477"/>
      <c r="J14" s="477"/>
      <c r="K14" s="477"/>
      <c r="L14" s="475"/>
    </row>
    <row r="15" spans="1:12" s="476" customFormat="1" ht="66" customHeight="1" x14ac:dyDescent="0.2">
      <c r="A15" s="474"/>
      <c r="B15" s="619" t="s">
        <v>820</v>
      </c>
      <c r="C15" s="575"/>
      <c r="D15" s="575"/>
      <c r="E15" s="575"/>
      <c r="F15" s="575"/>
      <c r="G15" s="575"/>
      <c r="H15" s="575"/>
      <c r="I15" s="575"/>
      <c r="J15" s="575"/>
      <c r="K15" s="575"/>
      <c r="L15" s="475"/>
    </row>
    <row r="16" spans="1:12" x14ac:dyDescent="0.2">
      <c r="A16" s="362"/>
      <c r="B16" s="363"/>
      <c r="C16" s="363"/>
      <c r="D16" s="363"/>
      <c r="E16" s="363"/>
      <c r="F16" s="363"/>
      <c r="G16" s="363"/>
      <c r="H16" s="363"/>
      <c r="I16" s="363"/>
      <c r="J16" s="363"/>
      <c r="K16" s="363"/>
      <c r="L16" s="364"/>
    </row>
  </sheetData>
  <sheetProtection algorithmName="SHA-512" hashValue="Xc98U4z+ZdSIutWvrr6+3QbVmQdL7AqnyNY0DJ5as7vl87nTYxEK3nk9q9l7tiDSn2c8yYkk4S79TNZXVNhqQg==" saltValue="k+UEFVfJ5qk1LOJl1uLhvw==" spinCount="100000" sheet="1" objects="1" scenarios="1"/>
  <mergeCells count="8">
    <mergeCell ref="B3:K3"/>
    <mergeCell ref="D2:H2"/>
    <mergeCell ref="B5:K5"/>
    <mergeCell ref="B7:K7"/>
    <mergeCell ref="B15:K15"/>
    <mergeCell ref="B13:K13"/>
    <mergeCell ref="B11:K11"/>
    <mergeCell ref="B9:K9"/>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dimension ref="A1:K115"/>
  <sheetViews>
    <sheetView zoomScaleNormal="100" workbookViewId="0">
      <selection activeCell="D14" sqref="D14"/>
    </sheetView>
  </sheetViews>
  <sheetFormatPr defaultRowHeight="12.75" x14ac:dyDescent="0.2"/>
  <cols>
    <col min="1" max="1" width="2.140625" customWidth="1"/>
    <col min="2" max="2" width="14.42578125" customWidth="1"/>
    <col min="3" max="3" width="12.140625" customWidth="1"/>
    <col min="4" max="5" width="5.5703125" customWidth="1"/>
    <col min="6" max="6" width="15.5703125" customWidth="1"/>
    <col min="7" max="7" width="5.5703125" customWidth="1"/>
    <col min="8" max="8" width="3.42578125" customWidth="1"/>
    <col min="9" max="9" width="15.5703125" customWidth="1"/>
    <col min="10" max="10" width="5.5703125" customWidth="1"/>
    <col min="11" max="11" width="4.42578125" customWidth="1"/>
  </cols>
  <sheetData>
    <row r="1" spans="1:11" x14ac:dyDescent="0.2">
      <c r="A1" s="230"/>
      <c r="B1" s="4"/>
      <c r="C1" s="4"/>
      <c r="D1" s="4"/>
      <c r="E1" s="4"/>
      <c r="F1" s="4"/>
      <c r="G1" s="4"/>
      <c r="H1" s="4"/>
      <c r="I1" s="4"/>
      <c r="J1" s="4"/>
      <c r="K1" s="5"/>
    </row>
    <row r="2" spans="1:11" ht="20.25" customHeight="1" x14ac:dyDescent="0.25">
      <c r="A2" s="241"/>
      <c r="B2" s="3"/>
      <c r="C2" s="635" t="str">
        <f>Identification!C9</f>
        <v>Select Council Name</v>
      </c>
      <c r="D2" s="636"/>
      <c r="E2" s="636"/>
      <c r="F2" s="637"/>
      <c r="G2" s="636"/>
      <c r="H2" s="637"/>
      <c r="I2" s="632"/>
      <c r="J2" s="632"/>
      <c r="K2" s="6"/>
    </row>
    <row r="3" spans="1:11" ht="9.75" customHeight="1" x14ac:dyDescent="0.2">
      <c r="A3" s="241"/>
      <c r="B3" s="3"/>
      <c r="C3" s="3"/>
      <c r="D3" s="3"/>
      <c r="E3" s="3"/>
      <c r="F3" s="3"/>
      <c r="G3" s="3"/>
      <c r="H3" s="3"/>
      <c r="I3" s="72"/>
      <c r="J3" s="72"/>
      <c r="K3" s="6"/>
    </row>
    <row r="4" spans="1:11" s="200" customFormat="1" ht="15.75" x14ac:dyDescent="0.25">
      <c r="A4" s="204"/>
      <c r="B4" s="631" t="s">
        <v>404</v>
      </c>
      <c r="C4" s="631"/>
      <c r="D4" s="631"/>
      <c r="E4" s="631"/>
      <c r="F4" s="631"/>
      <c r="G4" s="631"/>
      <c r="H4" s="631"/>
      <c r="I4" s="631"/>
      <c r="J4" s="156"/>
      <c r="K4" s="205"/>
    </row>
    <row r="5" spans="1:11" s="187" customFormat="1" x14ac:dyDescent="0.2">
      <c r="A5" s="241"/>
      <c r="B5" s="579" t="s">
        <v>405</v>
      </c>
      <c r="C5" s="579"/>
      <c r="D5" s="579"/>
      <c r="E5" s="579"/>
      <c r="F5" s="579"/>
      <c r="G5" s="579"/>
      <c r="H5" s="579"/>
      <c r="I5" s="579"/>
      <c r="J5" s="240"/>
      <c r="K5" s="242"/>
    </row>
    <row r="6" spans="1:11" ht="15.75" x14ac:dyDescent="0.25">
      <c r="A6" s="1"/>
      <c r="B6" s="631" t="s">
        <v>406</v>
      </c>
      <c r="C6" s="631"/>
      <c r="D6" s="631"/>
      <c r="E6" s="631"/>
      <c r="F6" s="631"/>
      <c r="G6" s="631"/>
      <c r="H6" s="631"/>
      <c r="I6" s="631"/>
      <c r="J6" s="44"/>
      <c r="K6" s="6"/>
    </row>
    <row r="7" spans="1:11" x14ac:dyDescent="0.2">
      <c r="A7" s="1"/>
      <c r="B7" s="193"/>
      <c r="C7" s="9"/>
      <c r="D7" s="9"/>
      <c r="E7" s="9"/>
      <c r="F7" s="9"/>
      <c r="G7" s="9"/>
      <c r="H7" s="9"/>
      <c r="I7" s="9"/>
      <c r="J7" s="9"/>
      <c r="K7" s="6"/>
    </row>
    <row r="8" spans="1:11" x14ac:dyDescent="0.2">
      <c r="A8" s="1"/>
      <c r="B8" s="193" t="s">
        <v>812</v>
      </c>
      <c r="C8" s="9"/>
      <c r="D8" s="9"/>
      <c r="E8" s="9"/>
      <c r="F8" s="9"/>
      <c r="G8" s="9"/>
      <c r="H8" s="9"/>
      <c r="I8" s="9"/>
      <c r="J8" s="9"/>
      <c r="K8" s="6"/>
    </row>
    <row r="9" spans="1:11" ht="13.5" customHeight="1" x14ac:dyDescent="0.2">
      <c r="A9" s="1"/>
      <c r="B9" s="193"/>
      <c r="C9" s="9"/>
      <c r="D9" s="9"/>
      <c r="E9" s="9"/>
      <c r="F9" s="9"/>
      <c r="G9" s="9"/>
      <c r="H9" s="9"/>
      <c r="I9" s="9"/>
      <c r="J9" s="9"/>
      <c r="K9" s="6"/>
    </row>
    <row r="10" spans="1:11" s="94" customFormat="1" x14ac:dyDescent="0.2">
      <c r="A10" s="84"/>
      <c r="B10" s="18" t="s">
        <v>407</v>
      </c>
      <c r="C10" s="10"/>
      <c r="D10" s="10"/>
      <c r="E10" s="10"/>
      <c r="F10" s="10"/>
      <c r="G10" s="10"/>
      <c r="H10" s="10"/>
      <c r="I10" s="10"/>
      <c r="J10" s="10"/>
      <c r="K10" s="120"/>
    </row>
    <row r="11" spans="1:11" ht="9.75" customHeight="1" x14ac:dyDescent="0.2">
      <c r="A11" s="1"/>
      <c r="B11" s="3"/>
      <c r="C11" s="10"/>
      <c r="D11" s="10"/>
      <c r="E11" s="10"/>
      <c r="F11" s="10"/>
      <c r="G11" s="10"/>
      <c r="H11" s="10"/>
      <c r="I11" s="10"/>
      <c r="J11" s="10"/>
      <c r="K11" s="6"/>
    </row>
    <row r="12" spans="1:11" s="504" customFormat="1" ht="32.25" customHeight="1" x14ac:dyDescent="0.2">
      <c r="A12" s="502"/>
      <c r="B12" s="624" t="s">
        <v>813</v>
      </c>
      <c r="C12" s="624"/>
      <c r="D12" s="624"/>
      <c r="E12" s="624"/>
      <c r="F12" s="624"/>
      <c r="G12" s="624"/>
      <c r="H12" s="624"/>
      <c r="I12" s="624"/>
      <c r="J12" s="624"/>
      <c r="K12" s="503"/>
    </row>
    <row r="13" spans="1:11" ht="8.1" customHeight="1" thickBot="1" x14ac:dyDescent="0.25">
      <c r="A13" s="1"/>
      <c r="B13" s="79"/>
      <c r="C13" s="210"/>
      <c r="D13" s="210"/>
      <c r="E13" s="210"/>
      <c r="F13" s="210"/>
      <c r="G13" s="210"/>
      <c r="H13" s="210"/>
      <c r="I13" s="210"/>
      <c r="J13" s="210"/>
      <c r="K13" s="6"/>
    </row>
    <row r="14" spans="1:11" ht="21.75" customHeight="1" thickBot="1" x14ac:dyDescent="0.25">
      <c r="A14" s="1"/>
      <c r="B14" s="3"/>
      <c r="C14" s="210" t="s">
        <v>408</v>
      </c>
      <c r="D14" s="279"/>
      <c r="E14" s="9"/>
      <c r="F14" s="210" t="s">
        <v>409</v>
      </c>
      <c r="G14" s="278"/>
      <c r="H14" s="225"/>
      <c r="I14" s="210" t="s">
        <v>410</v>
      </c>
      <c r="J14" s="278"/>
      <c r="K14" s="6"/>
    </row>
    <row r="15" spans="1:11" ht="12.75" customHeight="1" x14ac:dyDescent="0.2">
      <c r="A15" s="1"/>
      <c r="B15" s="3"/>
      <c r="C15" s="9"/>
      <c r="D15" s="9"/>
      <c r="E15" s="9"/>
      <c r="F15" s="9"/>
      <c r="G15" s="9"/>
      <c r="H15" s="9"/>
      <c r="I15" s="9"/>
      <c r="J15" s="9"/>
      <c r="K15" s="6"/>
    </row>
    <row r="16" spans="1:11" x14ac:dyDescent="0.2">
      <c r="A16" s="1"/>
      <c r="B16" s="638" t="s">
        <v>654</v>
      </c>
      <c r="C16" s="551"/>
      <c r="D16" s="551"/>
      <c r="E16" s="9"/>
      <c r="F16" s="9"/>
      <c r="G16" s="9"/>
      <c r="H16" s="9"/>
      <c r="I16" s="9"/>
      <c r="J16" s="9"/>
      <c r="K16" s="6"/>
    </row>
    <row r="17" spans="1:11" ht="4.5" customHeight="1" x14ac:dyDescent="0.2">
      <c r="A17" s="1"/>
      <c r="B17" s="79"/>
      <c r="C17" s="9"/>
      <c r="D17" s="9"/>
      <c r="E17" s="9"/>
      <c r="F17" s="9"/>
      <c r="G17" s="9"/>
      <c r="H17" s="9"/>
      <c r="I17" s="9"/>
      <c r="J17" s="9"/>
      <c r="K17" s="6"/>
    </row>
    <row r="18" spans="1:11" x14ac:dyDescent="0.2">
      <c r="A18" s="1"/>
      <c r="B18" s="235" t="s">
        <v>814</v>
      </c>
      <c r="C18" s="9"/>
      <c r="D18" s="9"/>
      <c r="E18" s="9"/>
      <c r="F18" s="9"/>
      <c r="G18" s="9"/>
      <c r="H18" s="9"/>
      <c r="I18" s="9"/>
      <c r="J18" s="9"/>
      <c r="K18" s="6"/>
    </row>
    <row r="19" spans="1:11" ht="8.1" customHeight="1" thickBot="1" x14ac:dyDescent="0.25">
      <c r="A19" s="1"/>
      <c r="B19" s="79"/>
      <c r="C19" s="9"/>
      <c r="D19" s="9"/>
      <c r="E19" s="9"/>
      <c r="F19" s="9"/>
      <c r="G19" s="9"/>
      <c r="H19" s="9"/>
      <c r="I19" s="9"/>
      <c r="J19" s="9"/>
      <c r="K19" s="6"/>
    </row>
    <row r="20" spans="1:11" ht="21.75" customHeight="1" thickBot="1" x14ac:dyDescent="0.25">
      <c r="A20" s="1"/>
      <c r="B20" s="3"/>
      <c r="C20" s="210" t="s">
        <v>408</v>
      </c>
      <c r="D20" s="278"/>
      <c r="E20" s="9"/>
      <c r="F20" s="210" t="s">
        <v>409</v>
      </c>
      <c r="G20" s="278"/>
      <c r="H20" s="225"/>
      <c r="I20" s="210" t="s">
        <v>410</v>
      </c>
      <c r="J20" s="278"/>
      <c r="K20" s="6"/>
    </row>
    <row r="21" spans="1:11" ht="10.5" customHeight="1" x14ac:dyDescent="0.2">
      <c r="A21" s="1"/>
      <c r="B21" s="79"/>
      <c r="C21" s="9"/>
      <c r="D21" s="9"/>
      <c r="E21" s="9"/>
      <c r="F21" s="9"/>
      <c r="G21" s="9"/>
      <c r="H21" s="9"/>
      <c r="I21" s="9"/>
      <c r="J21" s="9"/>
      <c r="K21" s="6"/>
    </row>
    <row r="22" spans="1:11" s="476" customFormat="1" ht="30" customHeight="1" x14ac:dyDescent="0.2">
      <c r="A22" s="480"/>
      <c r="B22" s="633" t="s">
        <v>411</v>
      </c>
      <c r="C22" s="633"/>
      <c r="D22" s="633"/>
      <c r="E22" s="633"/>
      <c r="F22" s="633"/>
      <c r="G22" s="633"/>
      <c r="H22" s="633"/>
      <c r="I22" s="633"/>
      <c r="J22" s="633"/>
      <c r="K22" s="481"/>
    </row>
    <row r="23" spans="1:11" ht="8.1" customHeight="1" thickBot="1" x14ac:dyDescent="0.25">
      <c r="A23" s="1"/>
      <c r="B23" s="634"/>
      <c r="C23" s="634"/>
      <c r="D23" s="634"/>
      <c r="E23" s="634"/>
      <c r="F23" s="634"/>
      <c r="G23" s="634"/>
      <c r="H23" s="634"/>
      <c r="I23" s="634"/>
      <c r="J23" s="634"/>
      <c r="K23" s="6"/>
    </row>
    <row r="24" spans="1:11" ht="22.5" customHeight="1" thickBot="1" x14ac:dyDescent="0.25">
      <c r="A24" s="1"/>
      <c r="B24" s="3"/>
      <c r="C24" s="210" t="s">
        <v>408</v>
      </c>
      <c r="D24" s="278"/>
      <c r="E24" s="9"/>
      <c r="F24" s="210" t="s">
        <v>409</v>
      </c>
      <c r="G24" s="278"/>
      <c r="H24" s="225"/>
      <c r="I24" s="210" t="s">
        <v>410</v>
      </c>
      <c r="J24" s="278"/>
      <c r="K24" s="6"/>
    </row>
    <row r="25" spans="1:11" ht="9" customHeight="1" x14ac:dyDescent="0.2">
      <c r="A25" s="1"/>
      <c r="B25" s="79"/>
      <c r="C25" s="9"/>
      <c r="D25" s="9"/>
      <c r="E25" s="9"/>
      <c r="F25" s="9"/>
      <c r="G25" s="9"/>
      <c r="H25" s="9"/>
      <c r="I25" s="9"/>
      <c r="J25" s="9"/>
      <c r="K25" s="6"/>
    </row>
    <row r="26" spans="1:11" ht="51" customHeight="1" x14ac:dyDescent="0.2">
      <c r="A26" s="1"/>
      <c r="B26" s="624" t="s">
        <v>815</v>
      </c>
      <c r="C26" s="626"/>
      <c r="D26" s="626"/>
      <c r="E26" s="626"/>
      <c r="F26" s="626"/>
      <c r="G26" s="626"/>
      <c r="H26" s="626"/>
      <c r="I26" s="626"/>
      <c r="J26" s="626"/>
      <c r="K26" s="6"/>
    </row>
    <row r="27" spans="1:11" ht="9" customHeight="1" x14ac:dyDescent="0.2">
      <c r="A27" s="1"/>
      <c r="B27" s="11"/>
      <c r="C27" s="80"/>
      <c r="D27" s="80"/>
      <c r="E27" s="80"/>
      <c r="F27" s="80"/>
      <c r="G27" s="80"/>
      <c r="H27" s="80"/>
      <c r="I27" s="80"/>
      <c r="J27" s="80"/>
      <c r="K27" s="6"/>
    </row>
    <row r="28" spans="1:11" x14ac:dyDescent="0.2">
      <c r="A28" s="1"/>
      <c r="B28" s="404" t="s">
        <v>656</v>
      </c>
      <c r="C28" s="9"/>
      <c r="D28" s="9"/>
      <c r="E28" s="9"/>
      <c r="F28" s="9"/>
      <c r="G28" s="9"/>
      <c r="H28" s="9"/>
      <c r="I28" s="9"/>
      <c r="J28" s="9"/>
      <c r="K28" s="6"/>
    </row>
    <row r="29" spans="1:11" ht="7.5" customHeight="1" thickBot="1" x14ac:dyDescent="0.25">
      <c r="A29" s="1"/>
      <c r="B29" s="3"/>
      <c r="C29" s="9"/>
      <c r="D29" s="9"/>
      <c r="E29" s="9"/>
      <c r="F29" s="9"/>
      <c r="G29" s="9"/>
      <c r="H29" s="9"/>
      <c r="I29" s="9"/>
      <c r="J29" s="9"/>
      <c r="K29" s="6"/>
    </row>
    <row r="30" spans="1:11" ht="22.5" customHeight="1" thickBot="1" x14ac:dyDescent="0.25">
      <c r="A30" s="1"/>
      <c r="B30" s="3"/>
      <c r="C30" s="210" t="s">
        <v>408</v>
      </c>
      <c r="D30" s="231"/>
      <c r="E30" s="9"/>
      <c r="F30" s="210" t="s">
        <v>409</v>
      </c>
      <c r="G30" s="231"/>
      <c r="H30" s="225"/>
      <c r="I30" s="210" t="s">
        <v>410</v>
      </c>
      <c r="J30" s="231"/>
      <c r="K30" s="6"/>
    </row>
    <row r="31" spans="1:11" ht="9" customHeight="1" x14ac:dyDescent="0.2">
      <c r="A31" s="1"/>
      <c r="B31" s="3"/>
      <c r="C31" s="10"/>
      <c r="D31" s="10"/>
      <c r="E31" s="10"/>
      <c r="F31" s="10"/>
      <c r="G31" s="10"/>
      <c r="H31" s="10"/>
      <c r="I31" s="10"/>
      <c r="J31" s="10"/>
      <c r="K31" s="6"/>
    </row>
    <row r="32" spans="1:11" x14ac:dyDescent="0.2">
      <c r="A32" s="1"/>
      <c r="B32" s="240" t="s">
        <v>655</v>
      </c>
      <c r="C32" s="9"/>
      <c r="D32" s="9"/>
      <c r="E32" s="9"/>
      <c r="F32" s="9"/>
      <c r="G32" s="9"/>
      <c r="H32" s="9"/>
      <c r="I32" s="9"/>
      <c r="J32" s="9"/>
      <c r="K32" s="6"/>
    </row>
    <row r="33" spans="1:11" ht="9" customHeight="1" x14ac:dyDescent="0.2">
      <c r="A33" s="1"/>
      <c r="B33" s="3"/>
      <c r="C33" s="625" t="s">
        <v>412</v>
      </c>
      <c r="D33" s="625"/>
      <c r="E33" s="9"/>
      <c r="F33" s="9"/>
      <c r="G33" s="9"/>
      <c r="H33" s="9"/>
      <c r="I33" s="9"/>
      <c r="J33" s="9"/>
      <c r="K33" s="6"/>
    </row>
    <row r="34" spans="1:11" ht="15.75" x14ac:dyDescent="0.25">
      <c r="A34" s="1"/>
      <c r="B34" s="195" t="s">
        <v>413</v>
      </c>
      <c r="C34" s="573" t="s">
        <v>414</v>
      </c>
      <c r="D34" s="573"/>
      <c r="E34" s="573"/>
      <c r="F34" s="9"/>
      <c r="G34" s="9"/>
      <c r="H34" s="9"/>
      <c r="I34" s="9"/>
      <c r="J34" s="9"/>
      <c r="K34" s="6"/>
    </row>
    <row r="35" spans="1:11" ht="9" customHeight="1" thickBot="1" x14ac:dyDescent="0.3">
      <c r="A35" s="1"/>
      <c r="B35" s="197"/>
      <c r="C35" s="248"/>
      <c r="D35" s="248"/>
      <c r="E35" s="248"/>
      <c r="F35" s="248"/>
      <c r="G35" s="248"/>
      <c r="H35" s="248"/>
      <c r="I35" s="248"/>
      <c r="J35" s="248"/>
      <c r="K35" s="6"/>
    </row>
    <row r="36" spans="1:11" ht="24" customHeight="1" thickBot="1" x14ac:dyDescent="0.25">
      <c r="A36" s="1"/>
      <c r="B36" s="3"/>
      <c r="C36" s="210" t="s">
        <v>408</v>
      </c>
      <c r="D36" s="231"/>
      <c r="E36" s="9"/>
      <c r="F36" s="210" t="s">
        <v>409</v>
      </c>
      <c r="G36" s="231"/>
      <c r="H36" s="225"/>
      <c r="I36" s="210" t="s">
        <v>410</v>
      </c>
      <c r="J36" s="231"/>
      <c r="K36" s="6"/>
    </row>
    <row r="37" spans="1:11" ht="10.5" customHeight="1" x14ac:dyDescent="0.2">
      <c r="A37" s="1"/>
      <c r="B37" s="3"/>
      <c r="C37" s="210"/>
      <c r="D37" s="9"/>
      <c r="E37" s="9"/>
      <c r="F37" s="210"/>
      <c r="G37" s="9"/>
      <c r="H37" s="225"/>
      <c r="I37" s="210"/>
      <c r="J37" s="194"/>
      <c r="K37" s="6"/>
    </row>
    <row r="38" spans="1:11" ht="15.75" customHeight="1" x14ac:dyDescent="0.2">
      <c r="A38" s="1"/>
      <c r="B38" s="198" t="s">
        <v>413</v>
      </c>
      <c r="C38" s="573" t="s">
        <v>415</v>
      </c>
      <c r="D38" s="573"/>
      <c r="E38" s="573"/>
      <c r="F38" s="573"/>
      <c r="G38" s="573"/>
      <c r="H38" s="573"/>
      <c r="I38" s="573"/>
      <c r="J38" s="573"/>
      <c r="K38" s="6"/>
    </row>
    <row r="39" spans="1:11" ht="9" customHeight="1" thickBot="1" x14ac:dyDescent="0.3">
      <c r="A39" s="1"/>
      <c r="B39" s="197"/>
      <c r="C39" s="248"/>
      <c r="D39" s="248"/>
      <c r="E39" s="248"/>
      <c r="F39" s="248"/>
      <c r="G39" s="248"/>
      <c r="H39" s="248"/>
      <c r="I39" s="248"/>
      <c r="J39" s="248"/>
      <c r="K39" s="6"/>
    </row>
    <row r="40" spans="1:11" ht="21.75" customHeight="1" thickBot="1" x14ac:dyDescent="0.25">
      <c r="A40" s="1"/>
      <c r="B40" s="3"/>
      <c r="C40" s="210"/>
      <c r="D40" s="231"/>
      <c r="E40" s="9"/>
      <c r="F40" s="210" t="s">
        <v>409</v>
      </c>
      <c r="G40" s="231"/>
      <c r="H40" s="225"/>
      <c r="I40" s="210" t="s">
        <v>410</v>
      </c>
      <c r="J40" s="231"/>
      <c r="K40" s="6"/>
    </row>
    <row r="41" spans="1:11" ht="9.75" customHeight="1" x14ac:dyDescent="0.25">
      <c r="A41" s="2"/>
      <c r="B41" s="226"/>
      <c r="C41" s="334"/>
      <c r="D41" s="334"/>
      <c r="E41" s="174"/>
      <c r="F41" s="174"/>
      <c r="G41" s="174"/>
      <c r="H41" s="174"/>
      <c r="I41" s="174"/>
      <c r="J41" s="174"/>
      <c r="K41" s="8"/>
    </row>
    <row r="42" spans="1:11" ht="9" customHeight="1" x14ac:dyDescent="0.25">
      <c r="A42" s="25"/>
      <c r="B42" s="227"/>
      <c r="C42" s="335"/>
      <c r="D42" s="335"/>
      <c r="E42" s="219"/>
      <c r="F42" s="219"/>
      <c r="G42" s="219"/>
      <c r="H42" s="219"/>
      <c r="I42" s="219"/>
      <c r="J42" s="219"/>
      <c r="K42" s="5"/>
    </row>
    <row r="43" spans="1:11" ht="16.5" customHeight="1" x14ac:dyDescent="0.25">
      <c r="A43" s="1"/>
      <c r="B43" s="195" t="s">
        <v>413</v>
      </c>
      <c r="C43" s="573" t="s">
        <v>416</v>
      </c>
      <c r="D43" s="573"/>
      <c r="E43" s="573"/>
      <c r="F43" s="573"/>
      <c r="G43" s="196"/>
      <c r="H43" s="196"/>
      <c r="I43" s="196"/>
      <c r="J43" s="196"/>
      <c r="K43" s="6"/>
    </row>
    <row r="44" spans="1:11" ht="9" customHeight="1" thickBot="1" x14ac:dyDescent="0.3">
      <c r="A44" s="1"/>
      <c r="B44" s="195"/>
      <c r="C44" s="19"/>
      <c r="D44" s="19"/>
      <c r="E44" s="196"/>
      <c r="F44" s="196"/>
      <c r="G44" s="196"/>
      <c r="H44" s="196"/>
      <c r="I44" s="196"/>
      <c r="J44" s="196"/>
      <c r="K44" s="6"/>
    </row>
    <row r="45" spans="1:11" ht="21" customHeight="1" thickBot="1" x14ac:dyDescent="0.25">
      <c r="A45" s="1"/>
      <c r="B45" s="3"/>
      <c r="C45" s="210" t="s">
        <v>408</v>
      </c>
      <c r="D45" s="231"/>
      <c r="E45" s="9"/>
      <c r="F45" s="210" t="s">
        <v>409</v>
      </c>
      <c r="G45" s="231"/>
      <c r="H45" s="225"/>
      <c r="I45" s="210" t="s">
        <v>410</v>
      </c>
      <c r="J45" s="231"/>
      <c r="K45" s="6"/>
    </row>
    <row r="46" spans="1:11" ht="8.25" customHeight="1" x14ac:dyDescent="0.25">
      <c r="A46" s="1"/>
      <c r="B46" s="195"/>
      <c r="C46" s="315"/>
      <c r="D46" s="315"/>
      <c r="E46" s="9"/>
      <c r="F46" s="9"/>
      <c r="G46" s="9"/>
      <c r="H46" s="9"/>
      <c r="I46" s="9"/>
      <c r="J46" s="9"/>
      <c r="K46" s="6"/>
    </row>
    <row r="47" spans="1:11" ht="15.75" customHeight="1" x14ac:dyDescent="0.25">
      <c r="A47" s="1"/>
      <c r="B47" s="195" t="s">
        <v>413</v>
      </c>
      <c r="C47" s="573" t="s">
        <v>417</v>
      </c>
      <c r="D47" s="573"/>
      <c r="E47" s="573"/>
      <c r="F47" s="573"/>
      <c r="G47" s="10"/>
      <c r="H47" s="10"/>
      <c r="I47" s="10"/>
      <c r="J47" s="10"/>
      <c r="K47" s="6"/>
    </row>
    <row r="48" spans="1:11" ht="9" customHeight="1" thickBot="1" x14ac:dyDescent="0.25">
      <c r="A48" s="1"/>
      <c r="B48" s="3"/>
      <c r="C48" s="9"/>
      <c r="D48" s="9"/>
      <c r="E48" s="9"/>
      <c r="F48" s="9"/>
      <c r="G48" s="9"/>
      <c r="H48" s="9"/>
      <c r="I48" s="9"/>
      <c r="J48" s="9"/>
      <c r="K48" s="6"/>
    </row>
    <row r="49" spans="1:11" ht="21" customHeight="1" thickBot="1" x14ac:dyDescent="0.25">
      <c r="A49" s="1"/>
      <c r="B49" s="3"/>
      <c r="C49" s="210" t="s">
        <v>408</v>
      </c>
      <c r="D49" s="231"/>
      <c r="E49" s="9"/>
      <c r="F49" s="210" t="s">
        <v>409</v>
      </c>
      <c r="G49" s="231"/>
      <c r="H49" s="225"/>
      <c r="I49" s="210" t="s">
        <v>410</v>
      </c>
      <c r="J49" s="231"/>
      <c r="K49" s="6"/>
    </row>
    <row r="50" spans="1:11" ht="9" customHeight="1" x14ac:dyDescent="0.2">
      <c r="A50" s="1"/>
      <c r="B50" s="3"/>
      <c r="C50" s="9"/>
      <c r="D50" s="9"/>
      <c r="E50" s="9"/>
      <c r="F50" s="9"/>
      <c r="G50" s="9"/>
      <c r="H50" s="9"/>
      <c r="I50" s="9"/>
      <c r="J50" s="9"/>
      <c r="K50" s="6"/>
    </row>
    <row r="51" spans="1:11" ht="30" customHeight="1" x14ac:dyDescent="0.2">
      <c r="A51" s="1"/>
      <c r="B51" s="630" t="s">
        <v>418</v>
      </c>
      <c r="C51" s="630"/>
      <c r="D51" s="630"/>
      <c r="E51" s="630"/>
      <c r="F51" s="630"/>
      <c r="G51" s="630"/>
      <c r="H51" s="630"/>
      <c r="I51" s="630"/>
      <c r="J51" s="630"/>
      <c r="K51" s="6"/>
    </row>
    <row r="52" spans="1:11" ht="13.5" thickBot="1" x14ac:dyDescent="0.25">
      <c r="A52" s="1"/>
      <c r="B52" s="3"/>
      <c r="C52" s="9"/>
      <c r="D52" s="9"/>
      <c r="E52" s="9"/>
      <c r="F52" s="9"/>
      <c r="G52" s="9"/>
      <c r="H52" s="9"/>
      <c r="I52" s="9"/>
      <c r="J52" s="9"/>
      <c r="K52" s="6"/>
    </row>
    <row r="53" spans="1:11" ht="27" customHeight="1" thickBot="1" x14ac:dyDescent="0.25">
      <c r="A53" s="1"/>
      <c r="B53" s="3"/>
      <c r="C53" s="210" t="s">
        <v>408</v>
      </c>
      <c r="D53" s="231"/>
      <c r="E53" s="9"/>
      <c r="F53" s="210" t="s">
        <v>409</v>
      </c>
      <c r="G53" s="231"/>
      <c r="H53" s="225"/>
      <c r="I53" s="210" t="s">
        <v>410</v>
      </c>
      <c r="J53" s="231"/>
      <c r="K53" s="6"/>
    </row>
    <row r="54" spans="1:11" ht="12.75" customHeight="1" x14ac:dyDescent="0.2">
      <c r="A54" s="1"/>
      <c r="B54" s="3"/>
      <c r="C54" s="9"/>
      <c r="D54" s="9"/>
      <c r="E54" s="9"/>
      <c r="F54" s="9"/>
      <c r="G54" s="9"/>
      <c r="H54" s="9"/>
      <c r="I54" s="9"/>
      <c r="J54" s="9"/>
      <c r="K54" s="6"/>
    </row>
    <row r="55" spans="1:11" x14ac:dyDescent="0.2">
      <c r="A55" s="1"/>
      <c r="B55" s="18" t="s">
        <v>552</v>
      </c>
      <c r="C55" s="9"/>
      <c r="D55" s="9"/>
      <c r="E55" s="9"/>
      <c r="F55" s="9"/>
      <c r="G55" s="9"/>
      <c r="H55" s="9"/>
      <c r="I55" s="9"/>
      <c r="J55" s="9"/>
      <c r="K55" s="6"/>
    </row>
    <row r="56" spans="1:11" ht="9.75" customHeight="1" x14ac:dyDescent="0.2">
      <c r="A56" s="1"/>
      <c r="B56" s="3"/>
      <c r="C56" s="9"/>
      <c r="D56" s="9"/>
      <c r="E56" s="9"/>
      <c r="F56" s="9"/>
      <c r="G56" s="9"/>
      <c r="H56" s="9"/>
      <c r="I56" s="9"/>
      <c r="J56" s="9"/>
      <c r="K56" s="6"/>
    </row>
    <row r="57" spans="1:11" ht="43.5" customHeight="1" x14ac:dyDescent="0.2">
      <c r="A57" s="1"/>
      <c r="B57" s="625" t="s">
        <v>419</v>
      </c>
      <c r="C57" s="625"/>
      <c r="D57" s="625"/>
      <c r="E57" s="625"/>
      <c r="F57" s="625"/>
      <c r="G57" s="625"/>
      <c r="H57" s="625"/>
      <c r="I57" s="625"/>
      <c r="J57" s="625"/>
      <c r="K57" s="6"/>
    </row>
    <row r="58" spans="1:11" x14ac:dyDescent="0.2">
      <c r="A58" s="1"/>
      <c r="B58" s="3"/>
      <c r="C58" s="9"/>
      <c r="D58" s="9"/>
      <c r="E58" s="9"/>
      <c r="F58" s="9"/>
      <c r="G58" s="9"/>
      <c r="H58" s="9"/>
      <c r="I58" s="9"/>
      <c r="J58" s="9"/>
      <c r="K58" s="6"/>
    </row>
    <row r="59" spans="1:11" x14ac:dyDescent="0.2">
      <c r="A59" s="1"/>
      <c r="B59" s="240" t="s">
        <v>420</v>
      </c>
      <c r="C59" s="9"/>
      <c r="D59" s="9"/>
      <c r="E59" s="9"/>
      <c r="F59" s="9"/>
      <c r="G59" s="9"/>
      <c r="H59" s="9"/>
      <c r="I59" s="9"/>
      <c r="J59" s="9"/>
      <c r="K59" s="6"/>
    </row>
    <row r="60" spans="1:11" ht="13.5" thickBot="1" x14ac:dyDescent="0.25">
      <c r="A60" s="1"/>
      <c r="B60" s="3"/>
      <c r="C60" s="9"/>
      <c r="D60" s="9"/>
      <c r="E60" s="9"/>
      <c r="F60" s="9"/>
      <c r="G60" s="9"/>
      <c r="H60" s="9"/>
      <c r="I60" s="9"/>
      <c r="J60" s="9"/>
      <c r="K60" s="6"/>
    </row>
    <row r="61" spans="1:11" ht="23.25" customHeight="1" thickBot="1" x14ac:dyDescent="0.25">
      <c r="A61" s="1"/>
      <c r="B61" s="3"/>
      <c r="C61" s="210" t="s">
        <v>408</v>
      </c>
      <c r="D61" s="231"/>
      <c r="E61" s="9"/>
      <c r="F61" s="210" t="s">
        <v>409</v>
      </c>
      <c r="G61" s="231"/>
      <c r="H61" s="225"/>
      <c r="I61" s="210" t="s">
        <v>410</v>
      </c>
      <c r="J61" s="231"/>
      <c r="K61" s="6"/>
    </row>
    <row r="62" spans="1:11" ht="11.25" customHeight="1" x14ac:dyDescent="0.2">
      <c r="A62" s="1"/>
      <c r="B62" s="3"/>
      <c r="C62" s="9"/>
      <c r="D62" s="9"/>
      <c r="E62" s="9"/>
      <c r="F62" s="9"/>
      <c r="G62" s="9"/>
      <c r="H62" s="9"/>
      <c r="I62" s="9"/>
      <c r="J62" s="9"/>
      <c r="K62" s="6"/>
    </row>
    <row r="63" spans="1:11" ht="41.25" customHeight="1" x14ac:dyDescent="0.2">
      <c r="A63" s="1"/>
      <c r="B63" s="198" t="s">
        <v>413</v>
      </c>
      <c r="C63" s="573" t="s">
        <v>421</v>
      </c>
      <c r="D63" s="573"/>
      <c r="E63" s="573"/>
      <c r="F63" s="573"/>
      <c r="G63" s="573"/>
      <c r="H63" s="573"/>
      <c r="I63" s="573"/>
      <c r="J63" s="573"/>
      <c r="K63" s="6"/>
    </row>
    <row r="64" spans="1:11" ht="9" customHeight="1" thickBot="1" x14ac:dyDescent="0.3">
      <c r="A64" s="1"/>
      <c r="B64" s="197"/>
      <c r="C64" s="248"/>
      <c r="D64" s="248"/>
      <c r="E64" s="248"/>
      <c r="F64" s="248"/>
      <c r="G64" s="248"/>
      <c r="H64" s="248"/>
      <c r="I64" s="248"/>
      <c r="J64" s="248"/>
      <c r="K64" s="6"/>
    </row>
    <row r="65" spans="1:11" ht="24" customHeight="1" thickBot="1" x14ac:dyDescent="0.25">
      <c r="A65" s="1"/>
      <c r="B65" s="3"/>
      <c r="C65" s="210" t="s">
        <v>408</v>
      </c>
      <c r="D65" s="231"/>
      <c r="E65" s="9"/>
      <c r="F65" s="210" t="s">
        <v>409</v>
      </c>
      <c r="G65" s="231"/>
      <c r="H65" s="225"/>
      <c r="I65" s="210" t="s">
        <v>410</v>
      </c>
      <c r="J65" s="231"/>
      <c r="K65" s="6"/>
    </row>
    <row r="66" spans="1:11" ht="7.5" customHeight="1" x14ac:dyDescent="0.2">
      <c r="A66" s="1"/>
      <c r="B66" s="3"/>
      <c r="C66" s="210"/>
      <c r="D66" s="9"/>
      <c r="E66" s="9"/>
      <c r="F66" s="210"/>
      <c r="G66" s="9"/>
      <c r="H66" s="225"/>
      <c r="I66" s="210"/>
      <c r="J66" s="194"/>
      <c r="K66" s="6"/>
    </row>
    <row r="67" spans="1:11" ht="30" customHeight="1" x14ac:dyDescent="0.2">
      <c r="A67" s="1"/>
      <c r="B67" s="3"/>
      <c r="C67" s="627" t="s">
        <v>422</v>
      </c>
      <c r="D67" s="627"/>
      <c r="E67" s="627"/>
      <c r="F67" s="627"/>
      <c r="G67" s="627"/>
      <c r="H67" s="627"/>
      <c r="I67" s="627"/>
      <c r="J67" s="627"/>
      <c r="K67" s="6"/>
    </row>
    <row r="68" spans="1:11" ht="6.75" customHeight="1" x14ac:dyDescent="0.2">
      <c r="A68" s="1"/>
      <c r="B68" s="3"/>
      <c r="C68" s="210"/>
      <c r="D68" s="9"/>
      <c r="E68" s="9"/>
      <c r="F68" s="210"/>
      <c r="G68" s="9"/>
      <c r="H68" s="225"/>
      <c r="I68" s="210"/>
      <c r="J68" s="194"/>
      <c r="K68" s="6"/>
    </row>
    <row r="69" spans="1:11" ht="16.5" customHeight="1" x14ac:dyDescent="0.25">
      <c r="A69" s="1"/>
      <c r="B69" s="195" t="s">
        <v>413</v>
      </c>
      <c r="C69" s="19" t="s">
        <v>423</v>
      </c>
      <c r="D69" s="19"/>
      <c r="E69" s="196"/>
      <c r="F69" s="196"/>
      <c r="G69" s="196"/>
      <c r="H69" s="196"/>
      <c r="I69" s="196"/>
      <c r="J69" s="196"/>
      <c r="K69" s="6"/>
    </row>
    <row r="70" spans="1:11" ht="9" customHeight="1" thickBot="1" x14ac:dyDescent="0.3">
      <c r="A70" s="1"/>
      <c r="B70" s="195"/>
      <c r="C70" s="19"/>
      <c r="D70" s="19"/>
      <c r="E70" s="196"/>
      <c r="F70" s="196"/>
      <c r="G70" s="196"/>
      <c r="H70" s="196"/>
      <c r="I70" s="196"/>
      <c r="J70" s="196"/>
      <c r="K70" s="6"/>
    </row>
    <row r="71" spans="1:11" ht="24" customHeight="1" thickBot="1" x14ac:dyDescent="0.25">
      <c r="A71" s="1"/>
      <c r="B71" s="3"/>
      <c r="C71" s="210" t="s">
        <v>408</v>
      </c>
      <c r="D71" s="231"/>
      <c r="E71" s="9"/>
      <c r="F71" s="210" t="s">
        <v>409</v>
      </c>
      <c r="G71" s="231"/>
      <c r="H71" s="225"/>
      <c r="I71" s="210" t="s">
        <v>410</v>
      </c>
      <c r="J71" s="231"/>
      <c r="K71" s="6"/>
    </row>
    <row r="72" spans="1:11" ht="10.5" customHeight="1" x14ac:dyDescent="0.25">
      <c r="A72" s="1"/>
      <c r="B72" s="195"/>
      <c r="C72" s="315"/>
      <c r="D72" s="315"/>
      <c r="E72" s="9"/>
      <c r="F72" s="9"/>
      <c r="G72" s="9"/>
      <c r="H72" s="9"/>
      <c r="I72" s="9"/>
      <c r="J72" s="9"/>
      <c r="K72" s="6"/>
    </row>
    <row r="73" spans="1:11" ht="27.75" customHeight="1" x14ac:dyDescent="0.2">
      <c r="A73" s="1"/>
      <c r="B73" s="199" t="s">
        <v>413</v>
      </c>
      <c r="C73" s="573" t="s">
        <v>424</v>
      </c>
      <c r="D73" s="573"/>
      <c r="E73" s="573"/>
      <c r="F73" s="573"/>
      <c r="G73" s="573"/>
      <c r="H73" s="573"/>
      <c r="I73" s="573"/>
      <c r="J73" s="573"/>
      <c r="K73" s="6"/>
    </row>
    <row r="74" spans="1:11" ht="9" customHeight="1" thickBot="1" x14ac:dyDescent="0.25">
      <c r="A74" s="1"/>
      <c r="B74" s="3"/>
      <c r="C74" s="9"/>
      <c r="D74" s="9"/>
      <c r="E74" s="9"/>
      <c r="F74" s="9"/>
      <c r="G74" s="9"/>
      <c r="H74" s="9"/>
      <c r="I74" s="9"/>
      <c r="J74" s="9"/>
      <c r="K74" s="6"/>
    </row>
    <row r="75" spans="1:11" ht="24" customHeight="1" thickBot="1" x14ac:dyDescent="0.25">
      <c r="A75" s="1"/>
      <c r="B75" s="3"/>
      <c r="C75" s="210" t="s">
        <v>408</v>
      </c>
      <c r="D75" s="231"/>
      <c r="E75" s="9"/>
      <c r="F75" s="210" t="s">
        <v>409</v>
      </c>
      <c r="G75" s="231"/>
      <c r="H75" s="225"/>
      <c r="I75" s="210" t="s">
        <v>410</v>
      </c>
      <c r="J75" s="231"/>
      <c r="K75" s="6"/>
    </row>
    <row r="76" spans="1:11" ht="10.5" customHeight="1" x14ac:dyDescent="0.2">
      <c r="A76" s="2"/>
      <c r="B76" s="7"/>
      <c r="C76" s="174"/>
      <c r="D76" s="174"/>
      <c r="E76" s="174"/>
      <c r="F76" s="174"/>
      <c r="G76" s="174"/>
      <c r="H76" s="174"/>
      <c r="I76" s="174"/>
      <c r="J76" s="174"/>
      <c r="K76" s="8"/>
    </row>
    <row r="77" spans="1:11" ht="7.5" customHeight="1" x14ac:dyDescent="0.2">
      <c r="A77" s="25"/>
      <c r="B77" s="4"/>
      <c r="C77" s="207"/>
      <c r="D77" s="207"/>
      <c r="E77" s="207"/>
      <c r="F77" s="207"/>
      <c r="G77" s="207"/>
      <c r="H77" s="207"/>
      <c r="I77" s="207"/>
      <c r="J77" s="207"/>
      <c r="K77" s="5"/>
    </row>
    <row r="78" spans="1:11" ht="30" customHeight="1" x14ac:dyDescent="0.2">
      <c r="A78" s="1"/>
      <c r="B78" s="630" t="s">
        <v>418</v>
      </c>
      <c r="C78" s="630"/>
      <c r="D78" s="630"/>
      <c r="E78" s="630"/>
      <c r="F78" s="630"/>
      <c r="G78" s="630"/>
      <c r="H78" s="630"/>
      <c r="I78" s="630"/>
      <c r="J78" s="630"/>
      <c r="K78" s="6"/>
    </row>
    <row r="79" spans="1:11" ht="13.5" thickBot="1" x14ac:dyDescent="0.25">
      <c r="A79" s="1"/>
      <c r="B79" s="3"/>
      <c r="C79" s="9"/>
      <c r="D79" s="9"/>
      <c r="E79" s="9"/>
      <c r="F79" s="9"/>
      <c r="G79" s="9"/>
      <c r="H79" s="9"/>
      <c r="I79" s="9"/>
      <c r="J79" s="9"/>
      <c r="K79" s="6"/>
    </row>
    <row r="80" spans="1:11" ht="27" customHeight="1" thickBot="1" x14ac:dyDescent="0.25">
      <c r="A80" s="1"/>
      <c r="B80" s="3"/>
      <c r="C80" s="210" t="s">
        <v>408</v>
      </c>
      <c r="D80" s="231"/>
      <c r="E80" s="9"/>
      <c r="F80" s="210" t="s">
        <v>409</v>
      </c>
      <c r="G80" s="231"/>
      <c r="H80" s="225"/>
      <c r="I80" s="210" t="s">
        <v>410</v>
      </c>
      <c r="J80" s="231"/>
      <c r="K80" s="6"/>
    </row>
    <row r="81" spans="1:11" ht="12.75" customHeight="1" x14ac:dyDescent="0.2">
      <c r="A81" s="1"/>
      <c r="B81" s="3"/>
      <c r="C81" s="9"/>
      <c r="D81" s="9"/>
      <c r="E81" s="9"/>
      <c r="F81" s="9"/>
      <c r="G81" s="9"/>
      <c r="H81" s="9"/>
      <c r="I81" s="9"/>
      <c r="J81" s="9"/>
      <c r="K81" s="6"/>
    </row>
    <row r="82" spans="1:11" ht="23.25" customHeight="1" x14ac:dyDescent="0.2">
      <c r="A82" s="1"/>
      <c r="B82" s="627" t="s">
        <v>425</v>
      </c>
      <c r="C82" s="627"/>
      <c r="D82" s="627"/>
      <c r="E82" s="627"/>
      <c r="F82" s="627"/>
      <c r="G82" s="627"/>
      <c r="H82" s="627"/>
      <c r="I82" s="627"/>
      <c r="J82" s="627"/>
      <c r="K82" s="6"/>
    </row>
    <row r="83" spans="1:11" ht="9" customHeight="1" thickBot="1" x14ac:dyDescent="0.25">
      <c r="A83" s="1"/>
      <c r="B83" s="3"/>
      <c r="C83" s="9"/>
      <c r="D83" s="9"/>
      <c r="E83" s="9"/>
      <c r="F83" s="9"/>
      <c r="G83" s="9"/>
      <c r="H83" s="9"/>
      <c r="I83" s="9"/>
      <c r="J83" s="9"/>
      <c r="K83" s="6"/>
    </row>
    <row r="84" spans="1:11" ht="27" customHeight="1" thickBot="1" x14ac:dyDescent="0.25">
      <c r="A84" s="1"/>
      <c r="B84" s="3"/>
      <c r="C84" s="210" t="s">
        <v>408</v>
      </c>
      <c r="D84" s="231"/>
      <c r="E84" s="9"/>
      <c r="F84" s="210" t="s">
        <v>409</v>
      </c>
      <c r="G84" s="231"/>
      <c r="H84" s="225"/>
      <c r="I84" s="210" t="s">
        <v>410</v>
      </c>
      <c r="J84" s="231"/>
      <c r="K84" s="6"/>
    </row>
    <row r="85" spans="1:11" ht="12" customHeight="1" x14ac:dyDescent="0.2">
      <c r="A85" s="1"/>
      <c r="B85" s="3"/>
      <c r="C85" s="3"/>
      <c r="D85" s="3"/>
      <c r="E85" s="3"/>
      <c r="F85" s="3"/>
      <c r="G85" s="3"/>
      <c r="H85" s="3"/>
      <c r="I85" s="3"/>
      <c r="J85" s="3"/>
      <c r="K85" s="6"/>
    </row>
    <row r="86" spans="1:11" ht="30.75" customHeight="1" x14ac:dyDescent="0.2">
      <c r="A86" s="1"/>
      <c r="B86" s="627" t="s">
        <v>426</v>
      </c>
      <c r="C86" s="627"/>
      <c r="D86" s="627"/>
      <c r="E86" s="627"/>
      <c r="F86" s="627"/>
      <c r="G86" s="627"/>
      <c r="H86" s="627"/>
      <c r="I86" s="627"/>
      <c r="J86" s="627"/>
      <c r="K86" s="6"/>
    </row>
    <row r="87" spans="1:11" ht="9" customHeight="1" thickBot="1" x14ac:dyDescent="0.25">
      <c r="A87" s="1"/>
      <c r="B87" s="3"/>
      <c r="C87" s="9"/>
      <c r="D87" s="9"/>
      <c r="E87" s="9"/>
      <c r="F87" s="9"/>
      <c r="G87" s="9"/>
      <c r="H87" s="9"/>
      <c r="I87" s="9"/>
      <c r="J87" s="9"/>
      <c r="K87" s="6"/>
    </row>
    <row r="88" spans="1:11" ht="25.5" customHeight="1" thickBot="1" x14ac:dyDescent="0.25">
      <c r="A88" s="1"/>
      <c r="B88" s="3"/>
      <c r="C88" s="210" t="s">
        <v>408</v>
      </c>
      <c r="D88" s="231"/>
      <c r="E88" s="9"/>
      <c r="F88" s="210" t="s">
        <v>409</v>
      </c>
      <c r="G88" s="231"/>
      <c r="H88" s="225"/>
      <c r="I88" s="210" t="s">
        <v>410</v>
      </c>
      <c r="J88" s="231"/>
      <c r="K88" s="6"/>
    </row>
    <row r="89" spans="1:11" ht="8.25" customHeight="1" x14ac:dyDescent="0.2">
      <c r="A89" s="1"/>
      <c r="B89" s="3"/>
      <c r="C89" s="3"/>
      <c r="D89" s="3"/>
      <c r="E89" s="3"/>
      <c r="F89" s="3"/>
      <c r="G89" s="3"/>
      <c r="H89" s="3"/>
      <c r="I89" s="3"/>
      <c r="J89" s="3"/>
      <c r="K89" s="6"/>
    </row>
    <row r="90" spans="1:11" ht="39.75" customHeight="1" x14ac:dyDescent="0.2">
      <c r="A90" s="1"/>
      <c r="B90" s="627" t="s">
        <v>657</v>
      </c>
      <c r="C90" s="627"/>
      <c r="D90" s="627"/>
      <c r="E90" s="627"/>
      <c r="F90" s="627"/>
      <c r="G90" s="627"/>
      <c r="H90" s="627"/>
      <c r="I90" s="627"/>
      <c r="J90" s="627"/>
      <c r="K90" s="6"/>
    </row>
    <row r="91" spans="1:11" ht="9" customHeight="1" x14ac:dyDescent="0.2">
      <c r="A91" s="1"/>
      <c r="B91" s="315"/>
      <c r="C91" s="315"/>
      <c r="D91" s="315"/>
      <c r="E91" s="315"/>
      <c r="F91" s="315"/>
      <c r="G91" s="315"/>
      <c r="H91" s="315"/>
      <c r="I91" s="315"/>
      <c r="J91" s="315"/>
      <c r="K91" s="6"/>
    </row>
    <row r="92" spans="1:11" s="476" customFormat="1" ht="58.5" customHeight="1" x14ac:dyDescent="0.2">
      <c r="A92" s="480"/>
      <c r="B92" s="628" t="s">
        <v>816</v>
      </c>
      <c r="C92" s="628"/>
      <c r="D92" s="628"/>
      <c r="E92" s="628"/>
      <c r="F92" s="628"/>
      <c r="G92" s="628"/>
      <c r="H92" s="628"/>
      <c r="I92" s="628"/>
      <c r="J92" s="628"/>
      <c r="K92" s="481"/>
    </row>
    <row r="93" spans="1:11" ht="7.5" customHeight="1" x14ac:dyDescent="0.2">
      <c r="A93" s="1"/>
      <c r="B93" s="627"/>
      <c r="C93" s="627"/>
      <c r="D93" s="627"/>
      <c r="E93" s="627"/>
      <c r="F93" s="627"/>
      <c r="G93" s="627"/>
      <c r="H93" s="627"/>
      <c r="I93" s="627"/>
      <c r="J93" s="627"/>
      <c r="K93" s="6"/>
    </row>
    <row r="94" spans="1:11" x14ac:dyDescent="0.2">
      <c r="A94" s="1"/>
      <c r="B94" s="573" t="s">
        <v>553</v>
      </c>
      <c r="C94" s="573"/>
      <c r="D94" s="573"/>
      <c r="E94" s="573"/>
      <c r="F94" s="573"/>
      <c r="G94" s="573"/>
      <c r="H94" s="573"/>
      <c r="I94" s="573"/>
      <c r="J94" s="573"/>
      <c r="K94" s="6"/>
    </row>
    <row r="95" spans="1:11" ht="6" customHeight="1" x14ac:dyDescent="0.2">
      <c r="A95" s="1"/>
      <c r="B95" s="627"/>
      <c r="C95" s="627"/>
      <c r="D95" s="627"/>
      <c r="E95" s="627"/>
      <c r="F95" s="627"/>
      <c r="G95" s="627"/>
      <c r="H95" s="627"/>
      <c r="I95" s="627"/>
      <c r="J95" s="627"/>
      <c r="K95" s="6"/>
    </row>
    <row r="96" spans="1:11" ht="26.25" customHeight="1" x14ac:dyDescent="0.2">
      <c r="A96" s="1"/>
      <c r="B96" s="625" t="s">
        <v>427</v>
      </c>
      <c r="C96" s="625"/>
      <c r="D96" s="625"/>
      <c r="E96" s="625"/>
      <c r="F96" s="625"/>
      <c r="G96" s="625"/>
      <c r="H96" s="625"/>
      <c r="I96" s="625"/>
      <c r="J96" s="625"/>
      <c r="K96" s="6"/>
    </row>
    <row r="97" spans="1:11" ht="8.25" customHeight="1" x14ac:dyDescent="0.2">
      <c r="A97" s="1"/>
      <c r="B97" s="3"/>
      <c r="C97" s="9"/>
      <c r="D97" s="9"/>
      <c r="E97" s="9"/>
      <c r="F97" s="9"/>
      <c r="G97" s="9"/>
      <c r="H97" s="9"/>
      <c r="I97" s="9"/>
      <c r="J97" s="9"/>
      <c r="K97" s="6"/>
    </row>
    <row r="98" spans="1:11" ht="16.5" customHeight="1" x14ac:dyDescent="0.2">
      <c r="A98" s="1"/>
      <c r="B98" s="625" t="s">
        <v>817</v>
      </c>
      <c r="C98" s="625"/>
      <c r="D98" s="625"/>
      <c r="E98" s="625"/>
      <c r="F98" s="625"/>
      <c r="G98" s="625"/>
      <c r="H98" s="625"/>
      <c r="I98" s="625"/>
      <c r="J98" s="625"/>
      <c r="K98" s="6"/>
    </row>
    <row r="99" spans="1:11" ht="6.75" customHeight="1" x14ac:dyDescent="0.2">
      <c r="A99" s="1"/>
      <c r="B99" s="252"/>
      <c r="C99" s="252"/>
      <c r="D99" s="252"/>
      <c r="E99" s="252"/>
      <c r="F99" s="252"/>
      <c r="G99" s="252"/>
      <c r="H99" s="252"/>
      <c r="I99" s="252"/>
      <c r="J99" s="252"/>
      <c r="K99" s="6"/>
    </row>
    <row r="100" spans="1:11" ht="43.5" customHeight="1" x14ac:dyDescent="0.2">
      <c r="A100" s="1"/>
      <c r="B100" s="626" t="s">
        <v>428</v>
      </c>
      <c r="C100" s="626"/>
      <c r="D100" s="626"/>
      <c r="E100" s="626"/>
      <c r="F100" s="626"/>
      <c r="G100" s="626"/>
      <c r="H100" s="626"/>
      <c r="I100" s="626"/>
      <c r="J100" s="626"/>
      <c r="K100" s="6"/>
    </row>
    <row r="101" spans="1:11" ht="8.25" customHeight="1" thickBot="1" x14ac:dyDescent="0.25">
      <c r="A101" s="1"/>
      <c r="B101" s="3"/>
      <c r="C101" s="9"/>
      <c r="D101" s="9"/>
      <c r="E101" s="9"/>
      <c r="F101" s="9"/>
      <c r="G101" s="9"/>
      <c r="H101" s="9"/>
      <c r="I101" s="9"/>
      <c r="J101" s="9"/>
      <c r="K101" s="6"/>
    </row>
    <row r="102" spans="1:11" ht="24.75" customHeight="1" thickBot="1" x14ac:dyDescent="0.25">
      <c r="A102" s="1"/>
      <c r="B102" s="3"/>
      <c r="C102" s="210" t="s">
        <v>429</v>
      </c>
      <c r="D102" s="231"/>
      <c r="E102" s="9"/>
      <c r="F102" s="210" t="s">
        <v>430</v>
      </c>
      <c r="G102" s="231"/>
      <c r="H102" s="225"/>
      <c r="I102" s="210" t="s">
        <v>410</v>
      </c>
      <c r="J102" s="231"/>
      <c r="K102" s="6"/>
    </row>
    <row r="103" spans="1:11" ht="9.75" customHeight="1" x14ac:dyDescent="0.2">
      <c r="A103" s="2"/>
      <c r="B103" s="7"/>
      <c r="C103" s="336"/>
      <c r="D103" s="174"/>
      <c r="E103" s="174"/>
      <c r="F103" s="336"/>
      <c r="G103" s="174"/>
      <c r="H103" s="337"/>
      <c r="I103" s="336"/>
      <c r="J103" s="206"/>
      <c r="K103" s="8"/>
    </row>
    <row r="104" spans="1:11" ht="14.25" customHeight="1" x14ac:dyDescent="0.2">
      <c r="A104" s="1"/>
      <c r="B104" s="248" t="s">
        <v>394</v>
      </c>
      <c r="C104" s="252"/>
      <c r="D104" s="252"/>
      <c r="E104" s="252"/>
      <c r="F104" s="252"/>
      <c r="G104" s="252"/>
      <c r="H104" s="252"/>
      <c r="I104" s="252"/>
      <c r="J104" s="252"/>
      <c r="K104" s="6"/>
    </row>
    <row r="105" spans="1:11" ht="5.25" customHeight="1" x14ac:dyDescent="0.2">
      <c r="A105" s="1"/>
      <c r="B105" s="252"/>
      <c r="C105" s="252"/>
      <c r="D105" s="252"/>
      <c r="E105" s="252"/>
      <c r="F105" s="252"/>
      <c r="G105" s="252"/>
      <c r="H105" s="252"/>
      <c r="I105" s="252"/>
      <c r="J105" s="252"/>
      <c r="K105" s="6"/>
    </row>
    <row r="106" spans="1:11" s="476" customFormat="1" ht="54.75" customHeight="1" x14ac:dyDescent="0.2">
      <c r="A106" s="480"/>
      <c r="B106" s="624" t="s">
        <v>658</v>
      </c>
      <c r="C106" s="624"/>
      <c r="D106" s="624"/>
      <c r="E106" s="624"/>
      <c r="F106" s="624"/>
      <c r="G106" s="624"/>
      <c r="H106" s="624"/>
      <c r="I106" s="624"/>
      <c r="J106" s="624"/>
      <c r="K106" s="481"/>
    </row>
    <row r="107" spans="1:11" ht="6" customHeight="1" thickBot="1" x14ac:dyDescent="0.25">
      <c r="A107" s="1"/>
      <c r="B107" s="3"/>
      <c r="C107" s="9"/>
      <c r="D107" s="9"/>
      <c r="E107" s="9"/>
      <c r="F107" s="9"/>
      <c r="G107" s="9"/>
      <c r="H107" s="9"/>
      <c r="I107" s="9"/>
      <c r="J107" s="9"/>
      <c r="K107" s="6"/>
    </row>
    <row r="108" spans="1:11" ht="24" customHeight="1" thickBot="1" x14ac:dyDescent="0.25">
      <c r="A108" s="1"/>
      <c r="B108" s="3"/>
      <c r="C108" s="210" t="s">
        <v>408</v>
      </c>
      <c r="D108" s="231"/>
      <c r="E108" s="9"/>
      <c r="F108" s="210" t="s">
        <v>409</v>
      </c>
      <c r="G108" s="231"/>
      <c r="H108" s="225"/>
      <c r="I108" s="210" t="s">
        <v>410</v>
      </c>
      <c r="J108" s="231"/>
      <c r="K108" s="6"/>
    </row>
    <row r="109" spans="1:11" ht="6.75" customHeight="1" x14ac:dyDescent="0.2">
      <c r="A109" s="2"/>
      <c r="B109" s="7"/>
      <c r="C109" s="7"/>
      <c r="D109" s="7"/>
      <c r="E109" s="7"/>
      <c r="F109" s="7"/>
      <c r="G109" s="7"/>
      <c r="H109" s="7"/>
      <c r="I109" s="7"/>
      <c r="J109" s="7"/>
      <c r="K109" s="8"/>
    </row>
    <row r="110" spans="1:11" ht="14.25" customHeight="1" x14ac:dyDescent="0.2">
      <c r="A110" s="1"/>
      <c r="B110" s="573" t="s">
        <v>554</v>
      </c>
      <c r="C110" s="629"/>
      <c r="D110" s="629"/>
      <c r="E110" s="629"/>
      <c r="F110" s="252"/>
      <c r="G110" s="252"/>
      <c r="H110" s="252"/>
      <c r="I110" s="252"/>
      <c r="J110" s="252"/>
      <c r="K110" s="6"/>
    </row>
    <row r="111" spans="1:11" ht="3.75" customHeight="1" x14ac:dyDescent="0.2">
      <c r="A111" s="1"/>
      <c r="B111" s="252"/>
      <c r="C111" s="252"/>
      <c r="D111" s="252"/>
      <c r="E111" s="252"/>
      <c r="F111" s="252"/>
      <c r="G111" s="252"/>
      <c r="H111" s="252"/>
      <c r="I111" s="252"/>
      <c r="J111" s="252"/>
      <c r="K111" s="6"/>
    </row>
    <row r="112" spans="1:11" ht="58.5" customHeight="1" x14ac:dyDescent="0.2">
      <c r="A112" s="1"/>
      <c r="B112" s="624" t="s">
        <v>631</v>
      </c>
      <c r="C112" s="624"/>
      <c r="D112" s="624"/>
      <c r="E112" s="624"/>
      <c r="F112" s="624"/>
      <c r="G112" s="624"/>
      <c r="H112" s="624"/>
      <c r="I112" s="624"/>
      <c r="J112" s="624"/>
      <c r="K112" s="6"/>
    </row>
    <row r="113" spans="1:11" ht="9" customHeight="1" thickBot="1" x14ac:dyDescent="0.25">
      <c r="A113" s="1"/>
      <c r="B113" s="3"/>
      <c r="C113" s="9"/>
      <c r="D113" s="9"/>
      <c r="E113" s="9"/>
      <c r="F113" s="9"/>
      <c r="G113" s="9"/>
      <c r="H113" s="9"/>
      <c r="I113" s="9"/>
      <c r="J113" s="9"/>
      <c r="K113" s="6"/>
    </row>
    <row r="114" spans="1:11" ht="21.75" customHeight="1" thickBot="1" x14ac:dyDescent="0.25">
      <c r="A114" s="1"/>
      <c r="B114" s="3"/>
      <c r="C114" s="210" t="s">
        <v>408</v>
      </c>
      <c r="D114" s="231"/>
      <c r="E114" s="9"/>
      <c r="F114" s="210" t="s">
        <v>409</v>
      </c>
      <c r="G114" s="231"/>
      <c r="H114" s="225"/>
      <c r="I114" s="9"/>
      <c r="J114" s="9"/>
      <c r="K114" s="6"/>
    </row>
    <row r="115" spans="1:11" ht="11.25" customHeight="1" x14ac:dyDescent="0.2">
      <c r="A115" s="2"/>
      <c r="B115" s="7"/>
      <c r="C115" s="7"/>
      <c r="D115" s="7"/>
      <c r="E115" s="7"/>
      <c r="F115" s="7"/>
      <c r="G115" s="7"/>
      <c r="H115" s="7"/>
      <c r="I115" s="7"/>
      <c r="J115" s="7"/>
      <c r="K115" s="8"/>
    </row>
  </sheetData>
  <sheetProtection algorithmName="SHA-512" hashValue="IZTlx50lnrWD2vc7HMielswgvmse6EJsOxhkvKVQrHHnJKPWQAwiihOQoRbvhig7TMF03kusRqhYZJYs64D+jQ==" saltValue="R8GyXf0Cy0Xr/w8eb1No0A==" spinCount="100000" sheet="1" objects="1" scenarios="1"/>
  <mergeCells count="34">
    <mergeCell ref="B6:I6"/>
    <mergeCell ref="I2:J2"/>
    <mergeCell ref="C43:F43"/>
    <mergeCell ref="B51:J51"/>
    <mergeCell ref="B12:J12"/>
    <mergeCell ref="B22:J22"/>
    <mergeCell ref="B23:J23"/>
    <mergeCell ref="C2:H2"/>
    <mergeCell ref="B4:I4"/>
    <mergeCell ref="B5:I5"/>
    <mergeCell ref="B26:J26"/>
    <mergeCell ref="B16:D16"/>
    <mergeCell ref="B57:J57"/>
    <mergeCell ref="C38:J38"/>
    <mergeCell ref="C47:F47"/>
    <mergeCell ref="C34:E34"/>
    <mergeCell ref="C33:D33"/>
    <mergeCell ref="B82:J82"/>
    <mergeCell ref="B86:J86"/>
    <mergeCell ref="C63:J63"/>
    <mergeCell ref="B78:J78"/>
    <mergeCell ref="C73:J73"/>
    <mergeCell ref="C67:J67"/>
    <mergeCell ref="B112:J112"/>
    <mergeCell ref="B98:J98"/>
    <mergeCell ref="B100:J100"/>
    <mergeCell ref="B106:J106"/>
    <mergeCell ref="B90:J90"/>
    <mergeCell ref="B93:J93"/>
    <mergeCell ref="B94:J94"/>
    <mergeCell ref="B95:J95"/>
    <mergeCell ref="B96:J96"/>
    <mergeCell ref="B92:J92"/>
    <mergeCell ref="B110:E110"/>
  </mergeCells>
  <printOptions horizontalCentered="1"/>
  <pageMargins left="0.35433070866141736" right="0.35433070866141736" top="0.39370078740157483" bottom="0.70866141732283472" header="0.19685039370078741" footer="0.39370078740157483"/>
  <pageSetup paperSize="9" scale="94" orientation="portrait" horizontalDpi="300" verticalDpi="300" r:id="rId1"/>
  <headerFooter alignWithMargins="0">
    <oddHeader xml:space="preserve">&amp;C&amp;"Arial,Bold"Office of Local Government - 2021-22 Permissible Income Workpapers </oddHeader>
    <oddFooter>&amp;A</oddFooter>
  </headerFooter>
  <rowBreaks count="2" manualBreakCount="2">
    <brk id="41" max="10" man="1"/>
    <brk id="76" max="1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8">
    <pageSetUpPr fitToPage="1"/>
  </sheetPr>
  <dimension ref="A1:U50"/>
  <sheetViews>
    <sheetView zoomScale="64" zoomScaleNormal="64" workbookViewId="0">
      <selection activeCell="K6" sqref="K6"/>
    </sheetView>
  </sheetViews>
  <sheetFormatPr defaultRowHeight="12.75" x14ac:dyDescent="0.2"/>
  <cols>
    <col min="1" max="1" width="23.85546875" customWidth="1"/>
    <col min="2" max="2" width="26.28515625" customWidth="1"/>
    <col min="3" max="3" width="14.5703125" customWidth="1"/>
    <col min="4" max="4" width="15.85546875" customWidth="1"/>
    <col min="5" max="5" width="14.5703125" customWidth="1"/>
    <col min="6" max="6" width="16.5703125" customWidth="1"/>
    <col min="7" max="7" width="17" style="186" customWidth="1"/>
    <col min="8" max="8" width="17.7109375" customWidth="1"/>
    <col min="9" max="9" width="15.85546875" customWidth="1"/>
    <col min="10" max="10" width="16.5703125" customWidth="1"/>
    <col min="11" max="11" width="16.85546875" customWidth="1"/>
    <col min="12" max="18" width="14.5703125" customWidth="1"/>
    <col min="19" max="19" width="17.140625" customWidth="1"/>
    <col min="20" max="20" width="14.85546875" customWidth="1"/>
    <col min="21" max="21" width="15.7109375" customWidth="1"/>
  </cols>
  <sheetData>
    <row r="1" spans="1:21" ht="0.75" customHeight="1" x14ac:dyDescent="0.4">
      <c r="A1" s="232">
        <v>5</v>
      </c>
      <c r="B1" s="232" t="s">
        <v>159</v>
      </c>
      <c r="C1" s="232" t="s">
        <v>160</v>
      </c>
      <c r="D1" s="232" t="s">
        <v>161</v>
      </c>
      <c r="E1" s="232" t="s">
        <v>162</v>
      </c>
      <c r="F1" s="232">
        <v>7</v>
      </c>
      <c r="G1" s="232">
        <v>9</v>
      </c>
      <c r="H1" s="232">
        <v>10</v>
      </c>
      <c r="I1" s="232">
        <v>11</v>
      </c>
      <c r="J1" s="232"/>
      <c r="K1" s="232"/>
      <c r="L1" s="232"/>
      <c r="M1" s="232"/>
      <c r="N1" s="232"/>
      <c r="O1" s="232"/>
      <c r="P1" s="232"/>
      <c r="Q1" s="232"/>
      <c r="R1" s="232"/>
      <c r="S1" s="232"/>
      <c r="T1" s="232" t="s">
        <v>164</v>
      </c>
      <c r="U1" s="232" t="s">
        <v>163</v>
      </c>
    </row>
    <row r="2" spans="1:21" s="244" customFormat="1" ht="30" customHeight="1" x14ac:dyDescent="0.2">
      <c r="A2" s="367" t="s">
        <v>165</v>
      </c>
      <c r="B2" s="243"/>
      <c r="C2" s="243"/>
      <c r="D2" s="243"/>
      <c r="E2" s="243"/>
      <c r="F2" s="243"/>
      <c r="G2" s="243"/>
      <c r="H2" s="243"/>
      <c r="I2" s="243"/>
      <c r="J2" s="243"/>
      <c r="K2" s="243"/>
      <c r="L2" s="243"/>
      <c r="M2" s="243"/>
      <c r="N2" s="243"/>
      <c r="O2" s="243"/>
      <c r="P2" s="243"/>
      <c r="Q2" s="243"/>
      <c r="R2" s="243"/>
      <c r="S2" s="243"/>
      <c r="T2" s="243"/>
      <c r="U2" s="243"/>
    </row>
    <row r="3" spans="1:21" x14ac:dyDescent="0.2">
      <c r="A3" s="229" t="str">
        <f>Identification!C9</f>
        <v>Select Council Name</v>
      </c>
      <c r="B3" s="229"/>
      <c r="C3" s="212"/>
      <c r="D3" s="212"/>
      <c r="E3" s="212"/>
      <c r="F3" s="214"/>
      <c r="G3" s="317"/>
      <c r="H3" s="212"/>
    </row>
    <row r="4" spans="1:21" s="187" customFormat="1" ht="95.25" customHeight="1" x14ac:dyDescent="0.2">
      <c r="A4" s="541" t="s">
        <v>166</v>
      </c>
      <c r="B4" s="218" t="s">
        <v>669</v>
      </c>
      <c r="C4" s="217" t="s">
        <v>167</v>
      </c>
      <c r="D4" s="253" t="s">
        <v>161</v>
      </c>
      <c r="E4" s="217" t="s">
        <v>162</v>
      </c>
      <c r="F4" s="461" t="s">
        <v>602</v>
      </c>
      <c r="G4" s="464" t="s">
        <v>734</v>
      </c>
      <c r="H4" s="462" t="s">
        <v>735</v>
      </c>
      <c r="I4" s="215" t="s">
        <v>666</v>
      </c>
      <c r="J4" s="254"/>
      <c r="K4" s="544" t="s">
        <v>593</v>
      </c>
      <c r="L4" s="547"/>
      <c r="M4" s="548"/>
      <c r="N4" s="255" t="s">
        <v>160</v>
      </c>
      <c r="O4" s="544" t="s">
        <v>593</v>
      </c>
      <c r="P4" s="547"/>
      <c r="Q4" s="548"/>
      <c r="R4" s="255" t="s">
        <v>161</v>
      </c>
      <c r="S4" s="255"/>
      <c r="T4" s="256" t="s">
        <v>162</v>
      </c>
      <c r="U4" s="257" t="s">
        <v>846</v>
      </c>
    </row>
    <row r="5" spans="1:21" s="187" customFormat="1" ht="63.75" x14ac:dyDescent="0.2">
      <c r="A5" s="542"/>
      <c r="B5" s="211" t="s">
        <v>733</v>
      </c>
      <c r="C5" s="211" t="s">
        <v>667</v>
      </c>
      <c r="D5" s="211" t="s">
        <v>168</v>
      </c>
      <c r="E5" s="211" t="s">
        <v>169</v>
      </c>
      <c r="F5" s="237" t="s">
        <v>170</v>
      </c>
      <c r="G5" s="463" t="s">
        <v>171</v>
      </c>
      <c r="H5" s="211" t="s">
        <v>171</v>
      </c>
      <c r="I5" s="211" t="s">
        <v>172</v>
      </c>
      <c r="J5" s="274"/>
      <c r="K5" s="211" t="s">
        <v>597</v>
      </c>
      <c r="L5" s="211" t="s">
        <v>598</v>
      </c>
      <c r="M5" s="211" t="s">
        <v>599</v>
      </c>
      <c r="N5" s="256"/>
      <c r="O5" s="211" t="s">
        <v>594</v>
      </c>
      <c r="P5" s="211" t="s">
        <v>595</v>
      </c>
      <c r="Q5" s="211" t="s">
        <v>646</v>
      </c>
      <c r="R5" s="256" t="s">
        <v>596</v>
      </c>
      <c r="S5" s="228" t="s">
        <v>668</v>
      </c>
      <c r="T5" s="238" t="s">
        <v>173</v>
      </c>
      <c r="U5" s="213" t="s">
        <v>174</v>
      </c>
    </row>
    <row r="6" spans="1:21" s="457" customFormat="1" ht="24" customHeight="1" x14ac:dyDescent="0.2">
      <c r="A6" s="543"/>
      <c r="B6" s="455">
        <v>0</v>
      </c>
      <c r="C6" s="460">
        <f>N6</f>
        <v>0</v>
      </c>
      <c r="D6" s="460">
        <f>R6</f>
        <v>0</v>
      </c>
      <c r="E6" s="460">
        <f>T6</f>
        <v>0</v>
      </c>
      <c r="F6" s="455"/>
      <c r="G6" s="516"/>
      <c r="H6" s="498"/>
      <c r="I6" s="455">
        <v>0</v>
      </c>
      <c r="J6" s="456"/>
      <c r="K6" s="455"/>
      <c r="L6" s="455"/>
      <c r="M6" s="455"/>
      <c r="N6" s="458">
        <f>K6+L6-M6</f>
        <v>0</v>
      </c>
      <c r="O6" s="455"/>
      <c r="P6" s="455"/>
      <c r="Q6" s="455"/>
      <c r="R6" s="458">
        <f>O6+P6-Q6</f>
        <v>0</v>
      </c>
      <c r="S6" s="458">
        <f>N6+R6</f>
        <v>0</v>
      </c>
      <c r="T6" s="458">
        <f>P6</f>
        <v>0</v>
      </c>
      <c r="U6" s="455">
        <v>0</v>
      </c>
    </row>
    <row r="8" spans="1:21" ht="15.75" customHeight="1" x14ac:dyDescent="0.2">
      <c r="A8" s="444" t="s">
        <v>175</v>
      </c>
      <c r="B8" s="445"/>
      <c r="C8" s="445"/>
      <c r="D8" s="445"/>
      <c r="E8" s="446"/>
      <c r="F8" s="447"/>
      <c r="G8"/>
    </row>
    <row r="10" spans="1:21" s="247" customFormat="1" ht="30.75" customHeight="1" x14ac:dyDescent="0.2">
      <c r="A10" s="367" t="s">
        <v>176</v>
      </c>
      <c r="B10" s="243"/>
      <c r="C10" s="245"/>
      <c r="D10" s="245"/>
      <c r="E10" s="245"/>
      <c r="F10" s="245"/>
      <c r="G10" s="246"/>
      <c r="H10" s="245"/>
      <c r="I10" s="245"/>
      <c r="J10" s="245"/>
      <c r="K10" s="245"/>
      <c r="L10" s="245"/>
      <c r="M10" s="245"/>
      <c r="N10" s="245"/>
      <c r="O10" s="245"/>
      <c r="P10" s="245"/>
      <c r="Q10" s="245"/>
      <c r="R10" s="245"/>
      <c r="S10" s="245"/>
      <c r="T10" s="245"/>
    </row>
    <row r="11" spans="1:21" s="247" customFormat="1" ht="25.5" customHeight="1" x14ac:dyDescent="0.2">
      <c r="A11" s="367" t="s">
        <v>177</v>
      </c>
      <c r="B11" s="243"/>
      <c r="C11" s="245"/>
      <c r="D11" s="245"/>
      <c r="E11" s="245"/>
      <c r="F11" s="245"/>
      <c r="G11" s="246"/>
      <c r="H11" s="245"/>
      <c r="I11" s="245"/>
      <c r="J11" s="245"/>
      <c r="K11" s="245"/>
      <c r="L11" s="245"/>
      <c r="M11" s="245"/>
      <c r="N11" s="245"/>
      <c r="O11" s="245"/>
      <c r="P11" s="245"/>
      <c r="Q11" s="245"/>
      <c r="R11" s="245"/>
      <c r="S11" s="245"/>
      <c r="T11" s="245"/>
    </row>
    <row r="12" spans="1:21" s="247" customFormat="1" ht="25.5" customHeight="1" x14ac:dyDescent="0.2">
      <c r="A12" s="367" t="s">
        <v>178</v>
      </c>
      <c r="B12" s="243"/>
      <c r="C12" s="245"/>
      <c r="D12" s="245"/>
      <c r="E12" s="245"/>
      <c r="F12" s="245"/>
      <c r="G12" s="246"/>
      <c r="H12" s="245"/>
      <c r="I12" s="245"/>
      <c r="J12" s="245"/>
      <c r="K12" s="245"/>
      <c r="L12" s="245"/>
      <c r="M12" s="245"/>
      <c r="N12" s="245"/>
      <c r="O12" s="245"/>
      <c r="P12" s="245"/>
      <c r="Q12" s="245"/>
      <c r="R12" s="245"/>
      <c r="S12" s="245"/>
      <c r="T12" s="245"/>
    </row>
    <row r="14" spans="1:21" x14ac:dyDescent="0.2">
      <c r="A14" s="229"/>
      <c r="B14" s="229"/>
      <c r="C14" s="212"/>
      <c r="D14" s="212"/>
      <c r="E14" s="212"/>
      <c r="F14" s="214"/>
      <c r="G14" s="317"/>
      <c r="H14" s="212"/>
      <c r="I14" s="229"/>
    </row>
    <row r="15" spans="1:21" s="187" customFormat="1" ht="108" customHeight="1" x14ac:dyDescent="0.2">
      <c r="A15" s="541" t="s">
        <v>179</v>
      </c>
      <c r="B15" s="218" t="s">
        <v>600</v>
      </c>
      <c r="C15" s="217" t="s">
        <v>167</v>
      </c>
      <c r="D15" s="253" t="s">
        <v>161</v>
      </c>
      <c r="E15" s="217" t="s">
        <v>162</v>
      </c>
      <c r="F15" s="461" t="s">
        <v>737</v>
      </c>
      <c r="G15" s="216" t="s">
        <v>845</v>
      </c>
      <c r="H15" s="499" t="s">
        <v>666</v>
      </c>
      <c r="I15" s="254"/>
      <c r="J15" s="544" t="s">
        <v>645</v>
      </c>
      <c r="K15" s="545"/>
      <c r="L15" s="546"/>
      <c r="M15" s="255" t="s">
        <v>160</v>
      </c>
      <c r="N15" s="544" t="s">
        <v>645</v>
      </c>
      <c r="O15" s="545"/>
      <c r="P15" s="546"/>
      <c r="Q15" s="255" t="s">
        <v>161</v>
      </c>
      <c r="R15" s="255"/>
      <c r="S15" s="256" t="s">
        <v>162</v>
      </c>
      <c r="T15" s="257"/>
    </row>
    <row r="16" spans="1:21" s="187" customFormat="1" ht="66.75" customHeight="1" x14ac:dyDescent="0.2">
      <c r="A16" s="542"/>
      <c r="B16" s="211" t="s">
        <v>736</v>
      </c>
      <c r="C16" s="211" t="s">
        <v>667</v>
      </c>
      <c r="D16" s="211" t="s">
        <v>168</v>
      </c>
      <c r="E16" s="211" t="s">
        <v>169</v>
      </c>
      <c r="F16" s="237" t="s">
        <v>170</v>
      </c>
      <c r="G16" s="211" t="s">
        <v>643</v>
      </c>
      <c r="H16" s="211" t="s">
        <v>601</v>
      </c>
      <c r="I16" s="274"/>
      <c r="J16" s="211" t="s">
        <v>597</v>
      </c>
      <c r="K16" s="211" t="s">
        <v>598</v>
      </c>
      <c r="L16" s="211" t="s">
        <v>599</v>
      </c>
      <c r="M16" s="255"/>
      <c r="N16" s="211" t="s">
        <v>594</v>
      </c>
      <c r="O16" s="211" t="s">
        <v>595</v>
      </c>
      <c r="P16" s="211" t="s">
        <v>646</v>
      </c>
      <c r="Q16" s="256" t="s">
        <v>596</v>
      </c>
      <c r="R16" s="228" t="s">
        <v>668</v>
      </c>
      <c r="S16" s="238" t="s">
        <v>526</v>
      </c>
      <c r="T16" s="213" t="s">
        <v>525</v>
      </c>
    </row>
    <row r="17" spans="1:20" ht="23.25" customHeight="1" x14ac:dyDescent="0.2">
      <c r="A17" s="543"/>
      <c r="B17" s="508">
        <f>'Current Year Yield'!J11</f>
        <v>0</v>
      </c>
      <c r="C17" s="458">
        <f>U6</f>
        <v>0</v>
      </c>
      <c r="D17" s="458" t="e">
        <f>Q17</f>
        <v>#VALUE!</v>
      </c>
      <c r="E17" s="458">
        <f>S17</f>
        <v>0</v>
      </c>
      <c r="F17" s="509"/>
      <c r="G17" s="513">
        <f>'Permissible Income'!F11</f>
        <v>0</v>
      </c>
      <c r="H17" s="510">
        <f>'Conservation Agreements'!I61</f>
        <v>0</v>
      </c>
      <c r="I17" s="511"/>
      <c r="J17" s="512">
        <f>'Permissible Income'!I18</f>
        <v>0</v>
      </c>
      <c r="K17" s="512">
        <f>'Permissible Income'!I20</f>
        <v>0</v>
      </c>
      <c r="L17" s="512">
        <f>'Permissible Income'!I22</f>
        <v>0</v>
      </c>
      <c r="M17" s="458">
        <f>J17+K17+L17</f>
        <v>0</v>
      </c>
      <c r="N17" s="512" t="e">
        <f>'Permissible Income'!G14</f>
        <v>#VALUE!</v>
      </c>
      <c r="O17" s="512">
        <f>'Permissible Income'!I31</f>
        <v>0</v>
      </c>
      <c r="P17" s="512">
        <f>'Permissible Income'!I27</f>
        <v>0</v>
      </c>
      <c r="Q17" s="458" t="e">
        <f>N17+O17-P17</f>
        <v>#VALUE!</v>
      </c>
      <c r="R17" s="458" t="e">
        <f>M17+Q17</f>
        <v>#VALUE!</v>
      </c>
      <c r="S17" s="458">
        <f>O17</f>
        <v>0</v>
      </c>
      <c r="T17" s="508">
        <f>'Permissible Income'!D40</f>
        <v>0</v>
      </c>
    </row>
    <row r="20" spans="1:20" x14ac:dyDescent="0.2">
      <c r="A20" s="539" t="s">
        <v>843</v>
      </c>
      <c r="B20" s="539"/>
      <c r="C20" s="539"/>
      <c r="D20" s="539"/>
      <c r="E20" s="539"/>
      <c r="F20" s="540"/>
    </row>
    <row r="21" spans="1:20" ht="38.25" x14ac:dyDescent="0.2">
      <c r="A21" s="468" t="s">
        <v>848</v>
      </c>
      <c r="B21" s="473" t="s">
        <v>847</v>
      </c>
      <c r="C21" s="473" t="s">
        <v>644</v>
      </c>
    </row>
    <row r="22" spans="1:20" x14ac:dyDescent="0.2">
      <c r="A22" t="s">
        <v>505</v>
      </c>
      <c r="B22" s="485"/>
      <c r="C22" s="485"/>
    </row>
    <row r="23" spans="1:20" x14ac:dyDescent="0.2">
      <c r="A23" t="s">
        <v>506</v>
      </c>
      <c r="B23" s="485"/>
      <c r="C23" s="485"/>
    </row>
    <row r="24" spans="1:20" x14ac:dyDescent="0.2">
      <c r="A24" t="s">
        <v>403</v>
      </c>
      <c r="B24" s="485"/>
      <c r="C24" s="485"/>
    </row>
    <row r="25" spans="1:20" x14ac:dyDescent="0.2">
      <c r="A25" t="s">
        <v>490</v>
      </c>
      <c r="B25" s="485"/>
      <c r="C25" s="485"/>
    </row>
    <row r="26" spans="1:20" x14ac:dyDescent="0.2">
      <c r="A26" t="s">
        <v>507</v>
      </c>
      <c r="B26" s="485"/>
      <c r="C26" s="485"/>
    </row>
    <row r="27" spans="1:20" x14ac:dyDescent="0.2">
      <c r="A27" t="s">
        <v>508</v>
      </c>
      <c r="B27" s="485"/>
      <c r="C27" s="485"/>
    </row>
    <row r="28" spans="1:20" x14ac:dyDescent="0.2">
      <c r="A28" t="s">
        <v>509</v>
      </c>
      <c r="B28" s="485"/>
      <c r="C28" s="485"/>
    </row>
    <row r="29" spans="1:20" x14ac:dyDescent="0.2">
      <c r="A29" t="s">
        <v>510</v>
      </c>
      <c r="B29" s="485"/>
      <c r="C29" s="485"/>
    </row>
    <row r="30" spans="1:20" x14ac:dyDescent="0.2">
      <c r="A30" t="s">
        <v>511</v>
      </c>
      <c r="B30" s="485"/>
      <c r="C30" s="485"/>
    </row>
    <row r="31" spans="1:20" x14ac:dyDescent="0.2">
      <c r="A31" s="505" t="s">
        <v>512</v>
      </c>
      <c r="B31" s="485"/>
      <c r="C31" s="506"/>
    </row>
    <row r="32" spans="1:20" x14ac:dyDescent="0.2">
      <c r="A32" s="505" t="s">
        <v>824</v>
      </c>
      <c r="B32" s="506"/>
      <c r="C32" s="506"/>
    </row>
    <row r="33" spans="1:3" x14ac:dyDescent="0.2">
      <c r="A33" s="505" t="s">
        <v>825</v>
      </c>
      <c r="B33" s="506"/>
      <c r="C33" s="506"/>
    </row>
    <row r="34" spans="1:3" x14ac:dyDescent="0.2">
      <c r="A34" s="505" t="s">
        <v>826</v>
      </c>
      <c r="B34" s="506"/>
      <c r="C34" s="506"/>
    </row>
    <row r="35" spans="1:3" x14ac:dyDescent="0.2">
      <c r="A35" s="505" t="s">
        <v>827</v>
      </c>
      <c r="B35" s="506"/>
      <c r="C35" s="506"/>
    </row>
    <row r="36" spans="1:3" x14ac:dyDescent="0.2">
      <c r="A36" s="505" t="s">
        <v>828</v>
      </c>
      <c r="B36" s="506"/>
      <c r="C36" s="506"/>
    </row>
    <row r="37" spans="1:3" x14ac:dyDescent="0.2">
      <c r="A37" s="505" t="s">
        <v>829</v>
      </c>
      <c r="B37" s="506"/>
      <c r="C37" s="506"/>
    </row>
    <row r="38" spans="1:3" x14ac:dyDescent="0.2">
      <c r="A38" s="505" t="s">
        <v>830</v>
      </c>
      <c r="B38" s="506"/>
      <c r="C38" s="506"/>
    </row>
    <row r="39" spans="1:3" x14ac:dyDescent="0.2">
      <c r="A39" s="505" t="s">
        <v>831</v>
      </c>
      <c r="B39" s="506"/>
      <c r="C39" s="506"/>
    </row>
    <row r="40" spans="1:3" x14ac:dyDescent="0.2">
      <c r="A40" s="505" t="s">
        <v>832</v>
      </c>
      <c r="B40" s="506"/>
      <c r="C40" s="506"/>
    </row>
    <row r="41" spans="1:3" x14ac:dyDescent="0.2">
      <c r="A41" s="505" t="s">
        <v>833</v>
      </c>
      <c r="B41" s="506"/>
      <c r="C41" s="506"/>
    </row>
    <row r="42" spans="1:3" x14ac:dyDescent="0.2">
      <c r="A42" s="505" t="s">
        <v>834</v>
      </c>
      <c r="B42" s="506"/>
      <c r="C42" s="506"/>
    </row>
    <row r="43" spans="1:3" x14ac:dyDescent="0.2">
      <c r="A43" s="505" t="s">
        <v>835</v>
      </c>
      <c r="B43" s="506"/>
      <c r="C43" s="506"/>
    </row>
    <row r="44" spans="1:3" x14ac:dyDescent="0.2">
      <c r="A44" s="505" t="s">
        <v>836</v>
      </c>
      <c r="B44" s="506"/>
      <c r="C44" s="506"/>
    </row>
    <row r="45" spans="1:3" x14ac:dyDescent="0.2">
      <c r="A45" s="505" t="s">
        <v>837</v>
      </c>
      <c r="B45" s="506"/>
      <c r="C45" s="506"/>
    </row>
    <row r="46" spans="1:3" x14ac:dyDescent="0.2">
      <c r="A46" s="505" t="s">
        <v>838</v>
      </c>
      <c r="B46" s="506"/>
      <c r="C46" s="506"/>
    </row>
    <row r="47" spans="1:3" x14ac:dyDescent="0.2">
      <c r="A47" s="505" t="s">
        <v>839</v>
      </c>
      <c r="B47" s="506"/>
      <c r="C47" s="506"/>
    </row>
    <row r="48" spans="1:3" x14ac:dyDescent="0.2">
      <c r="A48" s="505" t="s">
        <v>840</v>
      </c>
      <c r="B48" s="506"/>
      <c r="C48" s="506"/>
    </row>
    <row r="49" spans="1:3" x14ac:dyDescent="0.2">
      <c r="A49" s="505" t="s">
        <v>841</v>
      </c>
      <c r="B49" s="506"/>
      <c r="C49" s="506"/>
    </row>
    <row r="50" spans="1:3" x14ac:dyDescent="0.2">
      <c r="A50" s="507" t="s">
        <v>842</v>
      </c>
      <c r="B50" s="506"/>
      <c r="C50" s="506"/>
    </row>
  </sheetData>
  <sheetProtection algorithmName="SHA-512" hashValue="9FJGaehJm+Qit+c8KRdfAEy5zR7Yo5Mvybhrit4+o5gHmb2oz6c4BvXedzcXoOob1jsH7opc79hqff8u/Wc5Gg==" saltValue="xxvfrRzBkmGDXKWsGE7zVA==" spinCount="100000" sheet="1" objects="1" scenarios="1"/>
  <mergeCells count="7">
    <mergeCell ref="A20:F20"/>
    <mergeCell ref="A4:A6"/>
    <mergeCell ref="A15:A17"/>
    <mergeCell ref="J15:L15"/>
    <mergeCell ref="N15:P15"/>
    <mergeCell ref="K4:M4"/>
    <mergeCell ref="O4:Q4"/>
  </mergeCells>
  <phoneticPr fontId="0" type="noConversion"/>
  <dataValidations count="10">
    <dataValidation type="whole" allowBlank="1" showInputMessage="1" showErrorMessage="1" sqref="B6" xr:uid="{00000000-0002-0000-0200-000001000000}">
      <formula1>0</formula1>
      <formula2>99999999999999900</formula2>
    </dataValidation>
    <dataValidation type="whole" allowBlank="1" showInputMessage="1" showErrorMessage="1" error="Data to be entered as a negative amount" sqref="E17" xr:uid="{00000000-0002-0000-0200-000002000000}">
      <formula1>-999999999999</formula1>
      <formula2>0</formula2>
    </dataValidation>
    <dataValidation type="whole" allowBlank="1" showInputMessage="1" showErrorMessage="1" error="Data to be entered as a negative" sqref="F6" xr:uid="{00000000-0002-0000-0200-000004000000}">
      <formula1>-9999999999</formula1>
      <formula2>0</formula2>
    </dataValidation>
    <dataValidation type="whole" allowBlank="1" showInputMessage="1" showErrorMessage="1" sqref="I6 B17" xr:uid="{00000000-0002-0000-0200-000005000000}">
      <formula1>0</formula1>
      <formula2>999999999999</formula2>
    </dataValidation>
    <dataValidation type="whole" allowBlank="1" showInputMessage="1" showErrorMessage="1" sqref="U6" xr:uid="{00000000-0002-0000-0200-00000A000000}">
      <formula1>-9999999999</formula1>
      <formula2>9999999999999990</formula2>
    </dataValidation>
    <dataValidation type="whole" allowBlank="1" showInputMessage="1" showErrorMessage="1" error="Data to be entered as a negative amount" sqref="F17" xr:uid="{00000000-0002-0000-0200-00000B000000}">
      <formula1>-99999999999</formula1>
      <formula2>0</formula2>
    </dataValidation>
    <dataValidation type="whole" allowBlank="1" showInputMessage="1" showErrorMessage="1" error=" " sqref="H17" xr:uid="{00000000-0002-0000-0200-00000C000000}">
      <formula1>0</formula1>
      <formula2>999999999999</formula2>
    </dataValidation>
    <dataValidation type="whole" allowBlank="1" showInputMessage="1" showErrorMessage="1" sqref="T17" xr:uid="{00000000-0002-0000-0200-000011000000}">
      <formula1>-999999999</formula1>
      <formula2>9999999999</formula2>
    </dataValidation>
    <dataValidation allowBlank="1" showInputMessage="1" showErrorMessage="1" error="Value in cell G6 so this cell should be blank as it is part of G6 value" prompt="If cell G6 has a SV %, Crown Land adjustments will  be included in that percentage and this cell should be left blank." sqref="H6" xr:uid="{00000000-0002-0000-0200-000013000000}"/>
    <dataValidation type="decimal" allowBlank="1" showInputMessage="1" showErrorMessage="1" sqref="G17" xr:uid="{00000000-0002-0000-0200-000000000000}">
      <formula1>0</formula1>
      <formula2>999</formula2>
    </dataValidation>
  </dataValidations>
  <printOptions horizontalCentered="1"/>
  <pageMargins left="0.70866141732283472" right="0.70866141732283472" top="0.74803149606299213" bottom="0.74803149606299213" header="0.31496062992125984" footer="0.31496062992125984"/>
  <pageSetup paperSize="9" scale="58" fitToWidth="2" orientation="landscape" horizontalDpi="300" verticalDpi="300" r:id="rId1"/>
  <headerFooter alignWithMargins="0">
    <oddHeader xml:space="preserve">&amp;C&amp;"Arial,Bold"Office of Local Government - 2021-22 Permissible Income Workpapers </oddHeader>
    <oddFoote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G41"/>
  <sheetViews>
    <sheetView showGridLines="0" zoomScale="85" zoomScaleNormal="85" workbookViewId="0">
      <selection activeCell="E17" sqref="E17"/>
    </sheetView>
  </sheetViews>
  <sheetFormatPr defaultColWidth="9.140625" defaultRowHeight="12.75" x14ac:dyDescent="0.2"/>
  <cols>
    <col min="1" max="1" width="1.140625" customWidth="1"/>
    <col min="2" max="2" width="2.42578125" customWidth="1"/>
    <col min="3" max="3" width="70" style="66" customWidth="1"/>
    <col min="4" max="4" width="0.5703125" customWidth="1"/>
    <col min="5" max="5" width="18.42578125" customWidth="1"/>
    <col min="6" max="6" width="1.140625" customWidth="1"/>
    <col min="7" max="7" width="2.140625" customWidth="1"/>
    <col min="11" max="11" width="11.140625" bestFit="1" customWidth="1"/>
  </cols>
  <sheetData>
    <row r="1" spans="1:7" ht="13.5" thickBot="1" x14ac:dyDescent="0.25">
      <c r="A1" s="47"/>
      <c r="B1" s="3"/>
      <c r="C1" s="9"/>
      <c r="D1" s="3"/>
      <c r="E1" s="3"/>
      <c r="F1" s="3"/>
      <c r="G1" s="48"/>
    </row>
    <row r="2" spans="1:7" ht="13.5" thickTop="1" x14ac:dyDescent="0.2">
      <c r="A2" s="47"/>
      <c r="B2" s="49"/>
      <c r="C2" s="50"/>
      <c r="D2" s="51"/>
      <c r="E2" s="51"/>
      <c r="F2" s="52"/>
      <c r="G2" s="48"/>
    </row>
    <row r="3" spans="1:7" ht="15.75" x14ac:dyDescent="0.25">
      <c r="A3" s="47"/>
      <c r="B3" s="53"/>
      <c r="C3" s="81" t="str">
        <f>IF(Identification!C9="","",Identification!C9)</f>
        <v>Select Council Name</v>
      </c>
      <c r="D3" s="3"/>
      <c r="E3" s="18"/>
      <c r="F3" s="54"/>
      <c r="G3" s="48"/>
    </row>
    <row r="4" spans="1:7" x14ac:dyDescent="0.2">
      <c r="A4" s="47"/>
      <c r="B4" s="53"/>
      <c r="C4" s="9"/>
      <c r="D4" s="3"/>
      <c r="E4" s="18"/>
      <c r="F4" s="54"/>
      <c r="G4" s="48"/>
    </row>
    <row r="5" spans="1:7" x14ac:dyDescent="0.2">
      <c r="A5" s="47"/>
      <c r="B5" s="53"/>
      <c r="C5" s="9"/>
      <c r="D5" s="3"/>
      <c r="E5" s="18"/>
      <c r="F5" s="54"/>
      <c r="G5" s="48"/>
    </row>
    <row r="6" spans="1:7" ht="15.75" x14ac:dyDescent="0.25">
      <c r="A6" s="47"/>
      <c r="B6" s="53"/>
      <c r="C6" s="55" t="s">
        <v>858</v>
      </c>
      <c r="D6" s="22"/>
      <c r="E6" s="22"/>
      <c r="F6" s="54"/>
      <c r="G6" s="48"/>
    </row>
    <row r="7" spans="1:7" ht="9.75" customHeight="1" x14ac:dyDescent="0.2">
      <c r="A7" s="47"/>
      <c r="B7" s="53"/>
      <c r="C7" s="9"/>
      <c r="D7" s="3"/>
      <c r="E7" s="3"/>
      <c r="F7" s="54"/>
      <c r="G7" s="48"/>
    </row>
    <row r="8" spans="1:7" x14ac:dyDescent="0.2">
      <c r="A8" s="47"/>
      <c r="B8" s="53"/>
      <c r="C8" s="57" t="s">
        <v>739</v>
      </c>
      <c r="D8" s="3"/>
      <c r="E8" s="3"/>
      <c r="F8" s="54"/>
      <c r="G8" s="48"/>
    </row>
    <row r="9" spans="1:7" x14ac:dyDescent="0.2">
      <c r="A9" s="47"/>
      <c r="B9" s="53"/>
      <c r="C9" s="57"/>
      <c r="D9" s="3"/>
      <c r="E9" s="3"/>
      <c r="F9" s="54"/>
      <c r="G9" s="48"/>
    </row>
    <row r="10" spans="1:7" ht="12.75" customHeight="1" x14ac:dyDescent="0.2">
      <c r="A10" s="47"/>
      <c r="B10" s="53"/>
      <c r="C10" s="58" t="s">
        <v>180</v>
      </c>
      <c r="D10" s="59"/>
      <c r="E10" s="3"/>
      <c r="F10" s="54"/>
      <c r="G10" s="48"/>
    </row>
    <row r="11" spans="1:7" ht="12.75" customHeight="1" x14ac:dyDescent="0.2">
      <c r="A11" s="47"/>
      <c r="B11" s="53"/>
      <c r="C11" s="225" t="s">
        <v>860</v>
      </c>
      <c r="D11" s="3"/>
      <c r="E11" s="3"/>
      <c r="F11" s="54"/>
      <c r="G11" s="48"/>
    </row>
    <row r="12" spans="1:7" x14ac:dyDescent="0.2">
      <c r="A12" s="47"/>
      <c r="B12" s="53"/>
      <c r="C12" s="225" t="s">
        <v>730</v>
      </c>
      <c r="D12" s="3"/>
      <c r="E12" s="111">
        <f>Calculation!B6</f>
        <v>0</v>
      </c>
      <c r="F12" s="54"/>
      <c r="G12" s="48"/>
    </row>
    <row r="13" spans="1:7" ht="13.5" customHeight="1" x14ac:dyDescent="0.2">
      <c r="A13" s="47"/>
      <c r="B13" s="53"/>
      <c r="C13" s="60"/>
      <c r="D13" s="3"/>
      <c r="E13" s="3"/>
      <c r="F13" s="54"/>
      <c r="G13" s="48"/>
    </row>
    <row r="14" spans="1:7" ht="18" x14ac:dyDescent="0.25">
      <c r="A14" s="47"/>
      <c r="B14" s="53"/>
      <c r="C14" s="28" t="s">
        <v>181</v>
      </c>
      <c r="D14" s="3"/>
      <c r="E14" s="172"/>
      <c r="F14" s="54"/>
      <c r="G14" s="48"/>
    </row>
    <row r="15" spans="1:7" ht="12.75" customHeight="1" x14ac:dyDescent="0.2">
      <c r="A15" s="47"/>
      <c r="B15" s="53"/>
      <c r="C15" s="210" t="s">
        <v>182</v>
      </c>
      <c r="D15" s="3"/>
      <c r="E15" s="172"/>
      <c r="F15" s="54"/>
      <c r="G15" s="48"/>
    </row>
    <row r="16" spans="1:7" ht="25.5" customHeight="1" x14ac:dyDescent="0.2">
      <c r="A16" s="47"/>
      <c r="B16" s="53"/>
      <c r="C16" s="210" t="s">
        <v>859</v>
      </c>
      <c r="D16" s="3"/>
      <c r="E16" s="172"/>
      <c r="F16" s="54"/>
      <c r="G16" s="48"/>
    </row>
    <row r="17" spans="1:7" x14ac:dyDescent="0.2">
      <c r="A17" s="47"/>
      <c r="B17" s="53"/>
      <c r="C17" s="210" t="s">
        <v>527</v>
      </c>
      <c r="D17" s="3"/>
      <c r="E17" s="131"/>
      <c r="F17" s="54"/>
      <c r="G17" s="48"/>
    </row>
    <row r="18" spans="1:7" x14ac:dyDescent="0.2">
      <c r="A18" s="47"/>
      <c r="B18" s="53"/>
      <c r="C18" s="210"/>
      <c r="D18" s="3"/>
      <c r="E18" s="172"/>
      <c r="F18" s="54"/>
      <c r="G18" s="48"/>
    </row>
    <row r="19" spans="1:7" x14ac:dyDescent="0.2">
      <c r="A19" s="47"/>
      <c r="B19" s="53"/>
      <c r="C19" s="28" t="s">
        <v>183</v>
      </c>
      <c r="D19" s="3"/>
      <c r="E19" s="3"/>
      <c r="F19" s="54"/>
      <c r="G19" s="48"/>
    </row>
    <row r="20" spans="1:7" x14ac:dyDescent="0.2">
      <c r="A20" s="47"/>
      <c r="B20" s="53"/>
      <c r="C20" s="210" t="s">
        <v>184</v>
      </c>
      <c r="D20" s="3"/>
      <c r="E20" s="3"/>
      <c r="F20" s="54"/>
      <c r="G20" s="48"/>
    </row>
    <row r="21" spans="1:7" ht="12.75" customHeight="1" x14ac:dyDescent="0.2">
      <c r="A21" s="47"/>
      <c r="B21" s="53"/>
      <c r="C21" s="210" t="s">
        <v>185</v>
      </c>
      <c r="D21" s="3"/>
      <c r="E21" s="3"/>
      <c r="F21" s="54"/>
      <c r="G21" s="48"/>
    </row>
    <row r="22" spans="1:7" ht="12.75" customHeight="1" x14ac:dyDescent="0.2">
      <c r="A22" s="47"/>
      <c r="B22" s="53"/>
      <c r="C22" s="210" t="s">
        <v>738</v>
      </c>
      <c r="D22" s="3"/>
      <c r="E22" s="3"/>
      <c r="F22" s="54"/>
      <c r="G22" s="48"/>
    </row>
    <row r="23" spans="1:7" x14ac:dyDescent="0.2">
      <c r="A23" s="47"/>
      <c r="B23" s="53"/>
      <c r="C23" s="210" t="s">
        <v>186</v>
      </c>
      <c r="D23" s="3"/>
      <c r="E23" s="131"/>
      <c r="F23" s="54"/>
      <c r="G23" s="48"/>
    </row>
    <row r="24" spans="1:7" x14ac:dyDescent="0.2">
      <c r="A24" s="47"/>
      <c r="B24" s="53"/>
      <c r="C24" s="210"/>
      <c r="D24" s="3"/>
      <c r="E24" s="3"/>
      <c r="F24" s="54"/>
      <c r="G24" s="48"/>
    </row>
    <row r="25" spans="1:7" x14ac:dyDescent="0.2">
      <c r="A25" s="47"/>
      <c r="B25" s="53"/>
      <c r="C25" s="18" t="s">
        <v>740</v>
      </c>
      <c r="D25" s="3"/>
      <c r="E25" s="3"/>
      <c r="F25" s="54"/>
      <c r="G25" s="48"/>
    </row>
    <row r="26" spans="1:7" x14ac:dyDescent="0.2">
      <c r="A26" s="47"/>
      <c r="B26" s="53"/>
      <c r="C26" s="18" t="s">
        <v>187</v>
      </c>
      <c r="D26" s="3"/>
      <c r="E26" s="61"/>
      <c r="F26" s="54"/>
      <c r="G26" s="48"/>
    </row>
    <row r="27" spans="1:7" x14ac:dyDescent="0.2">
      <c r="A27" s="47"/>
      <c r="B27" s="53"/>
      <c r="C27" s="178" t="s">
        <v>681</v>
      </c>
      <c r="D27" s="3"/>
      <c r="E27" s="111">
        <f>IF(E12="","",(E12+E17+E23))</f>
        <v>0</v>
      </c>
      <c r="F27" s="54"/>
      <c r="G27" s="48"/>
    </row>
    <row r="28" spans="1:7" x14ac:dyDescent="0.2">
      <c r="A28" s="47"/>
      <c r="B28" s="53"/>
      <c r="C28" s="3"/>
      <c r="D28" s="3"/>
      <c r="E28" s="61"/>
      <c r="F28" s="54"/>
      <c r="G28" s="48"/>
    </row>
    <row r="29" spans="1:7" ht="29.25" customHeight="1" x14ac:dyDescent="0.2">
      <c r="A29" s="47"/>
      <c r="B29" s="53"/>
      <c r="C29" s="177" t="s">
        <v>188</v>
      </c>
      <c r="D29" s="3"/>
      <c r="E29" s="3"/>
      <c r="F29" s="54"/>
      <c r="G29" s="48"/>
    </row>
    <row r="30" spans="1:7" ht="13.5" thickBot="1" x14ac:dyDescent="0.25">
      <c r="A30" s="47"/>
      <c r="B30" s="62"/>
      <c r="C30" s="63"/>
      <c r="D30" s="64"/>
      <c r="E30" s="64"/>
      <c r="F30" s="65"/>
      <c r="G30" s="48"/>
    </row>
    <row r="31" spans="1:7" ht="13.5" thickTop="1" x14ac:dyDescent="0.2">
      <c r="A31" s="47"/>
      <c r="B31" s="53"/>
      <c r="C31" s="9"/>
      <c r="D31" s="3"/>
      <c r="E31" s="3"/>
      <c r="F31" s="54"/>
      <c r="G31" s="48"/>
    </row>
    <row r="32" spans="1:7" x14ac:dyDescent="0.2">
      <c r="A32" s="47"/>
      <c r="B32" s="53"/>
      <c r="C32" s="57" t="s">
        <v>741</v>
      </c>
      <c r="D32" s="3"/>
      <c r="E32" s="3"/>
      <c r="F32" s="54"/>
      <c r="G32" s="48"/>
    </row>
    <row r="33" spans="1:7" ht="6.75" customHeight="1" x14ac:dyDescent="0.2">
      <c r="A33" s="47"/>
      <c r="B33" s="53"/>
      <c r="C33" s="9"/>
      <c r="D33" s="3"/>
      <c r="E33" s="3"/>
      <c r="F33" s="54"/>
      <c r="G33" s="48"/>
    </row>
    <row r="34" spans="1:7" ht="12.75" customHeight="1" x14ac:dyDescent="0.2">
      <c r="A34" s="47"/>
      <c r="B34" s="53"/>
      <c r="C34" s="210" t="s">
        <v>676</v>
      </c>
      <c r="D34" s="3"/>
      <c r="E34" s="3"/>
      <c r="F34" s="54"/>
      <c r="G34" s="48"/>
    </row>
    <row r="35" spans="1:7" x14ac:dyDescent="0.2">
      <c r="A35" s="47"/>
      <c r="B35" s="53"/>
      <c r="C35" s="240" t="s">
        <v>677</v>
      </c>
      <c r="D35" s="3"/>
      <c r="E35" s="3"/>
      <c r="F35" s="54"/>
      <c r="G35" s="48"/>
    </row>
    <row r="36" spans="1:7" x14ac:dyDescent="0.2">
      <c r="A36" s="47"/>
      <c r="B36" s="53"/>
      <c r="C36" s="9" t="s">
        <v>189</v>
      </c>
      <c r="D36" s="3"/>
      <c r="E36" s="3"/>
      <c r="F36" s="54"/>
      <c r="G36" s="48"/>
    </row>
    <row r="37" spans="1:7" ht="12" customHeight="1" thickBot="1" x14ac:dyDescent="0.25">
      <c r="A37" s="47"/>
      <c r="B37" s="62"/>
      <c r="C37" s="208"/>
      <c r="D37" s="64"/>
      <c r="E37" s="64"/>
      <c r="F37" s="65"/>
      <c r="G37" s="48"/>
    </row>
    <row r="38" spans="1:7" ht="9.75" customHeight="1" thickTop="1" x14ac:dyDescent="0.2">
      <c r="A38" s="173"/>
      <c r="B38" s="7"/>
      <c r="C38" s="174"/>
      <c r="D38" s="7"/>
      <c r="E38" s="7"/>
      <c r="F38" s="7"/>
      <c r="G38" s="175"/>
    </row>
    <row r="39" spans="1:7" x14ac:dyDescent="0.2">
      <c r="C39"/>
    </row>
    <row r="40" spans="1:7" x14ac:dyDescent="0.2">
      <c r="C40"/>
    </row>
    <row r="41" spans="1:7" x14ac:dyDescent="0.2">
      <c r="C41"/>
    </row>
  </sheetData>
  <sheetProtection algorithmName="SHA-512" hashValue="chgM5oo7ykjnvJwDmIOpV0pWMt8kFQYhFY4P5f4QUzxcLJGzsE9xDgjDrds/Rwy3zWNzMbungOPfIfVz7F40VA==" saltValue="E74GHt3gMMgecMfQtFMy8g==" spinCount="100000" sheet="1" objects="1" scenarios="1"/>
  <phoneticPr fontId="0" type="noConversion"/>
  <dataValidations xWindow="591" yWindow="492" count="2">
    <dataValidation allowBlank="1" showInputMessage="1" showErrorMessage="1" promptTitle="Note:" prompt="#  supplementaries with different base date not to be included. Request estimate (s513 of LG ACT 1993) from Valuer General._x000a_# Valuation objections are NOT supplemenary valuations._x000a_# Change in ratability is NOT a supplementary valuation. _x000a__x000a_ " sqref="E17" xr:uid="{00000000-0002-0000-0300-000001000000}"/>
    <dataValidation allowBlank="1" showInputMessage="1" showErrorMessage="1" prompt="Cell must equal Previous Year NGI - J11" sqref="E12" xr:uid="{331498CA-B367-4F0A-8A8A-CEAEA9DFAF96}"/>
  </dataValidations>
  <printOptions horizontalCentered="1" verticalCentered="1"/>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dimension ref="A1:N138"/>
  <sheetViews>
    <sheetView zoomScaleNormal="100" workbookViewId="0">
      <selection activeCell="B1" sqref="B1"/>
    </sheetView>
  </sheetViews>
  <sheetFormatPr defaultRowHeight="12.75" x14ac:dyDescent="0.2"/>
  <cols>
    <col min="1" max="1" width="1.5703125" customWidth="1"/>
    <col min="2" max="2" width="8.85546875" customWidth="1"/>
    <col min="3" max="3" width="3.85546875" customWidth="1"/>
    <col min="10" max="10" width="14.140625" customWidth="1"/>
    <col min="11" max="11" width="10.5703125" customWidth="1"/>
    <col min="12" max="12" width="11" customWidth="1"/>
  </cols>
  <sheetData>
    <row r="1" spans="1:12" x14ac:dyDescent="0.2">
      <c r="A1" s="230"/>
      <c r="B1" s="4"/>
      <c r="C1" s="4"/>
      <c r="D1" s="4"/>
      <c r="E1" s="4"/>
      <c r="F1" s="4"/>
      <c r="G1" s="4"/>
      <c r="H1" s="4"/>
      <c r="I1" s="4"/>
      <c r="J1" s="4"/>
      <c r="K1" s="4"/>
      <c r="L1" s="5"/>
    </row>
    <row r="2" spans="1:12" ht="20.25" x14ac:dyDescent="0.3">
      <c r="A2" s="1"/>
      <c r="B2" s="182" t="s">
        <v>604</v>
      </c>
      <c r="C2" s="3"/>
      <c r="D2" s="3"/>
      <c r="E2" s="3"/>
      <c r="F2" s="3"/>
      <c r="G2" s="3"/>
      <c r="H2" s="3"/>
      <c r="I2" s="3"/>
      <c r="J2" s="3"/>
      <c r="K2" s="3"/>
      <c r="L2" s="6"/>
    </row>
    <row r="3" spans="1:12" x14ac:dyDescent="0.2">
      <c r="A3" s="1"/>
      <c r="B3" s="3"/>
      <c r="C3" s="3"/>
      <c r="D3" s="3"/>
      <c r="E3" s="3"/>
      <c r="F3" s="3"/>
      <c r="G3" s="3"/>
      <c r="H3" s="3"/>
      <c r="I3" s="3"/>
      <c r="J3" s="3"/>
      <c r="K3" s="3"/>
      <c r="L3" s="6"/>
    </row>
    <row r="4" spans="1:12" ht="15.75" x14ac:dyDescent="0.25">
      <c r="A4" s="1"/>
      <c r="B4" s="181" t="s">
        <v>862</v>
      </c>
      <c r="C4" s="3"/>
      <c r="D4" s="3"/>
      <c r="E4" s="3"/>
      <c r="F4" s="3"/>
      <c r="G4" s="3"/>
      <c r="H4" s="3"/>
      <c r="I4" s="3"/>
      <c r="J4" s="3"/>
      <c r="K4" s="3"/>
      <c r="L4" s="6"/>
    </row>
    <row r="5" spans="1:12" ht="15" x14ac:dyDescent="0.2">
      <c r="A5" s="1"/>
      <c r="B5" s="156"/>
      <c r="C5" s="156"/>
      <c r="D5" s="156"/>
      <c r="E5" s="156"/>
      <c r="F5" s="156"/>
      <c r="G5" s="156"/>
      <c r="H5" s="156"/>
      <c r="I5" s="156"/>
      <c r="J5" s="156"/>
      <c r="K5" s="156"/>
      <c r="L5" s="6"/>
    </row>
    <row r="6" spans="1:12" ht="15.75" x14ac:dyDescent="0.25">
      <c r="A6" s="1"/>
      <c r="B6" s="46" t="s">
        <v>190</v>
      </c>
      <c r="C6" s="156"/>
      <c r="D6" s="156"/>
      <c r="E6" s="156"/>
      <c r="F6" s="156"/>
      <c r="G6" s="156"/>
      <c r="H6" s="156"/>
      <c r="I6" s="156"/>
      <c r="J6" s="156"/>
      <c r="K6" s="156"/>
      <c r="L6" s="6"/>
    </row>
    <row r="7" spans="1:12" ht="15.75" x14ac:dyDescent="0.25">
      <c r="A7" s="1"/>
      <c r="B7" s="46"/>
      <c r="C7" s="156" t="s">
        <v>742</v>
      </c>
      <c r="D7" s="156"/>
      <c r="E7" s="156"/>
      <c r="F7" s="156"/>
      <c r="G7" s="156"/>
      <c r="H7" s="156"/>
      <c r="I7" s="156"/>
      <c r="J7" s="156"/>
      <c r="K7" s="156"/>
      <c r="L7" s="6"/>
    </row>
    <row r="8" spans="1:12" ht="15.75" x14ac:dyDescent="0.25">
      <c r="A8" s="1"/>
      <c r="B8" s="46"/>
      <c r="C8" s="156" t="s">
        <v>685</v>
      </c>
      <c r="D8" s="156"/>
      <c r="E8" s="156"/>
      <c r="F8" s="156"/>
      <c r="G8" s="156"/>
      <c r="H8" s="156"/>
      <c r="I8" s="156"/>
      <c r="J8" s="156"/>
      <c r="K8" s="156"/>
      <c r="L8" s="6"/>
    </row>
    <row r="9" spans="1:12" ht="15.75" x14ac:dyDescent="0.25">
      <c r="A9" s="1"/>
      <c r="B9" s="46"/>
      <c r="C9" s="156" t="s">
        <v>743</v>
      </c>
      <c r="D9" s="156"/>
      <c r="E9" s="156"/>
      <c r="F9" s="156"/>
      <c r="G9" s="156"/>
      <c r="H9" s="156"/>
      <c r="I9" s="156"/>
      <c r="J9" s="156"/>
      <c r="K9" s="156"/>
      <c r="L9" s="6"/>
    </row>
    <row r="10" spans="1:12" ht="15.75" x14ac:dyDescent="0.25">
      <c r="A10" s="1"/>
      <c r="B10" s="46"/>
      <c r="C10" s="156" t="s">
        <v>744</v>
      </c>
      <c r="D10" s="156"/>
      <c r="E10" s="156"/>
      <c r="F10" s="156"/>
      <c r="G10" s="156"/>
      <c r="H10" s="156"/>
      <c r="I10" s="156"/>
      <c r="J10" s="156"/>
      <c r="K10" s="156"/>
      <c r="L10" s="6"/>
    </row>
    <row r="11" spans="1:12" ht="15" x14ac:dyDescent="0.2">
      <c r="A11" s="1"/>
      <c r="B11" s="156"/>
      <c r="C11" s="156"/>
      <c r="D11" s="156"/>
      <c r="E11" s="156"/>
      <c r="F11" s="156"/>
      <c r="G11" s="156"/>
      <c r="H11" s="156"/>
      <c r="I11" s="156"/>
      <c r="J11" s="156"/>
      <c r="K11" s="156"/>
      <c r="L11" s="6"/>
    </row>
    <row r="12" spans="1:12" ht="15.75" x14ac:dyDescent="0.25">
      <c r="A12" s="1"/>
      <c r="B12" s="46" t="s">
        <v>191</v>
      </c>
      <c r="C12" s="156"/>
      <c r="D12" s="156"/>
      <c r="E12" s="156"/>
      <c r="F12" s="156"/>
      <c r="G12" s="156"/>
      <c r="H12" s="156"/>
      <c r="I12" s="156"/>
      <c r="J12" s="156"/>
      <c r="K12" s="156"/>
      <c r="L12" s="6"/>
    </row>
    <row r="13" spans="1:12" ht="15" x14ac:dyDescent="0.2">
      <c r="A13" s="1"/>
      <c r="B13" s="183" t="s">
        <v>192</v>
      </c>
      <c r="C13" s="156" t="s">
        <v>686</v>
      </c>
      <c r="D13" s="156"/>
      <c r="E13" s="156"/>
      <c r="F13" s="156"/>
      <c r="G13" s="156"/>
      <c r="H13" s="156"/>
      <c r="I13" s="156"/>
      <c r="J13" s="156"/>
      <c r="K13" s="156"/>
      <c r="L13" s="6"/>
    </row>
    <row r="14" spans="1:12" ht="15" x14ac:dyDescent="0.2">
      <c r="A14" s="1"/>
      <c r="B14" s="156"/>
      <c r="C14" s="156" t="s">
        <v>745</v>
      </c>
      <c r="D14" s="156"/>
      <c r="E14" s="156"/>
      <c r="F14" s="156"/>
      <c r="G14" s="156"/>
      <c r="H14" s="156"/>
      <c r="I14" s="156"/>
      <c r="J14" s="156"/>
      <c r="K14" s="156"/>
      <c r="L14" s="6"/>
    </row>
    <row r="15" spans="1:12" ht="15" x14ac:dyDescent="0.2">
      <c r="A15" s="1"/>
      <c r="B15" s="156"/>
      <c r="C15" s="156" t="s">
        <v>687</v>
      </c>
      <c r="D15" s="156"/>
      <c r="E15" s="156"/>
      <c r="F15" s="156"/>
      <c r="G15" s="156"/>
      <c r="H15" s="156"/>
      <c r="I15" s="156"/>
      <c r="J15" s="156"/>
      <c r="K15" s="156"/>
      <c r="L15" s="6"/>
    </row>
    <row r="16" spans="1:12" ht="15" x14ac:dyDescent="0.2">
      <c r="A16" s="1"/>
      <c r="B16" s="156"/>
      <c r="C16" s="156"/>
      <c r="D16" s="156"/>
      <c r="E16" s="156"/>
      <c r="F16" s="156"/>
      <c r="G16" s="156"/>
      <c r="H16" s="156"/>
      <c r="I16" s="156"/>
      <c r="J16" s="156"/>
      <c r="K16" s="156"/>
      <c r="L16" s="6"/>
    </row>
    <row r="17" spans="1:12" ht="15.75" x14ac:dyDescent="0.25">
      <c r="A17" s="1"/>
      <c r="B17" s="183" t="s">
        <v>192</v>
      </c>
      <c r="C17" s="156" t="s">
        <v>193</v>
      </c>
      <c r="D17" s="156"/>
      <c r="E17" s="156"/>
      <c r="F17" s="156"/>
      <c r="G17" s="156"/>
      <c r="H17" s="156"/>
      <c r="I17" s="156"/>
      <c r="J17" s="156"/>
      <c r="K17" s="156"/>
      <c r="L17" s="6"/>
    </row>
    <row r="18" spans="1:12" ht="15" x14ac:dyDescent="0.2">
      <c r="A18" s="1"/>
      <c r="B18" s="156"/>
      <c r="C18" s="156" t="s">
        <v>747</v>
      </c>
      <c r="D18" s="156"/>
      <c r="E18" s="156"/>
      <c r="F18" s="156"/>
      <c r="G18" s="156"/>
      <c r="H18" s="156"/>
      <c r="I18" s="156"/>
      <c r="J18" s="156"/>
      <c r="K18" s="156"/>
      <c r="L18" s="6"/>
    </row>
    <row r="19" spans="1:12" ht="15" x14ac:dyDescent="0.2">
      <c r="A19" s="1"/>
      <c r="B19" s="156"/>
      <c r="C19" s="156" t="s">
        <v>746</v>
      </c>
      <c r="D19" s="156"/>
      <c r="E19" s="156"/>
      <c r="F19" s="156"/>
      <c r="G19" s="156"/>
      <c r="H19" s="156"/>
      <c r="I19" s="156"/>
      <c r="J19" s="156"/>
      <c r="K19" s="156"/>
      <c r="L19" s="6"/>
    </row>
    <row r="20" spans="1:12" ht="15" x14ac:dyDescent="0.2">
      <c r="A20" s="1"/>
      <c r="B20" s="156"/>
      <c r="C20" s="156" t="s">
        <v>194</v>
      </c>
      <c r="D20" s="156"/>
      <c r="E20" s="156"/>
      <c r="F20" s="156"/>
      <c r="G20" s="156"/>
      <c r="H20" s="156"/>
      <c r="I20" s="156"/>
      <c r="J20" s="156"/>
      <c r="K20" s="156"/>
      <c r="L20" s="6"/>
    </row>
    <row r="21" spans="1:12" ht="15" x14ac:dyDescent="0.2">
      <c r="A21" s="1"/>
      <c r="B21" s="156"/>
      <c r="C21" s="156"/>
      <c r="D21" s="156"/>
      <c r="E21" s="156"/>
      <c r="F21" s="156"/>
      <c r="G21" s="156"/>
      <c r="H21" s="156"/>
      <c r="I21" s="156"/>
      <c r="J21" s="156"/>
      <c r="K21" s="156"/>
      <c r="L21" s="6"/>
    </row>
    <row r="22" spans="1:12" ht="15" x14ac:dyDescent="0.2">
      <c r="A22" s="1"/>
      <c r="B22" s="183" t="s">
        <v>192</v>
      </c>
      <c r="C22" s="156" t="s">
        <v>195</v>
      </c>
      <c r="D22" s="156"/>
      <c r="E22" s="156"/>
      <c r="F22" s="156"/>
      <c r="G22" s="156"/>
      <c r="H22" s="156"/>
      <c r="I22" s="156"/>
      <c r="J22" s="156"/>
      <c r="K22" s="156"/>
      <c r="L22" s="6"/>
    </row>
    <row r="23" spans="1:12" ht="15" x14ac:dyDescent="0.2">
      <c r="A23" s="1"/>
      <c r="B23" s="156"/>
      <c r="C23" s="156" t="s">
        <v>688</v>
      </c>
      <c r="D23" s="156"/>
      <c r="E23" s="156"/>
      <c r="F23" s="156"/>
      <c r="G23" s="156"/>
      <c r="H23" s="156"/>
      <c r="I23" s="156"/>
      <c r="J23" s="156"/>
      <c r="K23" s="156"/>
      <c r="L23" s="6"/>
    </row>
    <row r="24" spans="1:12" ht="15" x14ac:dyDescent="0.2">
      <c r="A24" s="1"/>
      <c r="B24" s="156"/>
      <c r="C24" s="156" t="s">
        <v>748</v>
      </c>
      <c r="D24" s="156"/>
      <c r="E24" s="156"/>
      <c r="F24" s="156"/>
      <c r="G24" s="156"/>
      <c r="H24" s="156"/>
      <c r="I24" s="156"/>
      <c r="J24" s="156"/>
      <c r="K24" s="156"/>
      <c r="L24" s="6"/>
    </row>
    <row r="25" spans="1:12" ht="15" x14ac:dyDescent="0.2">
      <c r="A25" s="1"/>
      <c r="B25" s="156"/>
      <c r="C25" s="156"/>
      <c r="D25" s="156"/>
      <c r="E25" s="156"/>
      <c r="F25" s="156"/>
      <c r="G25" s="156"/>
      <c r="H25" s="156"/>
      <c r="I25" s="156"/>
      <c r="J25" s="156"/>
      <c r="K25" s="156"/>
      <c r="L25" s="6"/>
    </row>
    <row r="26" spans="1:12" ht="15" x14ac:dyDescent="0.2">
      <c r="A26" s="1"/>
      <c r="B26" s="183" t="s">
        <v>192</v>
      </c>
      <c r="C26" s="156" t="s">
        <v>689</v>
      </c>
      <c r="D26" s="156"/>
      <c r="E26" s="156"/>
      <c r="F26" s="156"/>
      <c r="G26" s="156"/>
      <c r="H26" s="156"/>
      <c r="I26" s="156"/>
      <c r="J26" s="156"/>
      <c r="K26" s="156"/>
      <c r="L26" s="6"/>
    </row>
    <row r="27" spans="1:12" ht="15" x14ac:dyDescent="0.2">
      <c r="A27" s="1"/>
      <c r="B27" s="156"/>
      <c r="C27" s="156" t="s">
        <v>872</v>
      </c>
      <c r="D27" s="156"/>
      <c r="E27" s="156"/>
      <c r="F27" s="156"/>
      <c r="G27" s="156"/>
      <c r="H27" s="156"/>
      <c r="I27" s="156"/>
      <c r="J27" s="156"/>
      <c r="K27" s="156"/>
      <c r="L27" s="6"/>
    </row>
    <row r="28" spans="1:12" ht="6" customHeight="1" x14ac:dyDescent="0.2">
      <c r="A28" s="1"/>
      <c r="B28" s="156"/>
      <c r="C28" s="156"/>
      <c r="D28" s="156"/>
      <c r="E28" s="156"/>
      <c r="F28" s="156"/>
      <c r="G28" s="156"/>
      <c r="H28" s="156"/>
      <c r="I28" s="156"/>
      <c r="J28" s="156"/>
      <c r="K28" s="156"/>
      <c r="L28" s="6"/>
    </row>
    <row r="29" spans="1:12" ht="15.75" x14ac:dyDescent="0.25">
      <c r="A29" s="1"/>
      <c r="B29" s="156"/>
      <c r="C29" s="46" t="s">
        <v>690</v>
      </c>
      <c r="D29" s="156"/>
      <c r="E29" s="156"/>
      <c r="F29" s="156"/>
      <c r="G29" s="156"/>
      <c r="H29" s="156"/>
      <c r="I29" s="156"/>
      <c r="J29" s="156"/>
      <c r="K29" s="156"/>
      <c r="L29" s="6"/>
    </row>
    <row r="30" spans="1:12" ht="15" x14ac:dyDescent="0.2">
      <c r="A30" s="1"/>
      <c r="B30" s="156"/>
      <c r="C30" s="156"/>
      <c r="D30" s="156"/>
      <c r="E30" s="156"/>
      <c r="F30" s="156"/>
      <c r="G30" s="156"/>
      <c r="H30" s="156"/>
      <c r="I30" s="156"/>
      <c r="J30" s="156"/>
      <c r="K30" s="156"/>
      <c r="L30" s="6"/>
    </row>
    <row r="31" spans="1:12" ht="18" x14ac:dyDescent="0.25">
      <c r="A31" s="1"/>
      <c r="B31" s="549" t="s">
        <v>196</v>
      </c>
      <c r="C31" s="549"/>
      <c r="D31" s="549"/>
      <c r="E31" s="549"/>
      <c r="F31" s="549"/>
      <c r="G31" s="549"/>
      <c r="H31" s="549"/>
      <c r="I31" s="549"/>
      <c r="J31" s="549"/>
      <c r="K31" s="549"/>
      <c r="L31" s="6"/>
    </row>
    <row r="32" spans="1:12" ht="15" x14ac:dyDescent="0.2">
      <c r="A32" s="1"/>
      <c r="B32" s="156"/>
      <c r="C32" s="156"/>
      <c r="D32" s="156"/>
      <c r="E32" s="156"/>
      <c r="F32" s="156"/>
      <c r="G32" s="156"/>
      <c r="H32" s="156"/>
      <c r="I32" s="156"/>
      <c r="J32" s="156"/>
      <c r="K32" s="156"/>
      <c r="L32" s="6"/>
    </row>
    <row r="33" spans="1:14" ht="15.75" x14ac:dyDescent="0.25">
      <c r="A33" s="1"/>
      <c r="B33" s="46" t="s">
        <v>197</v>
      </c>
      <c r="C33" s="156"/>
      <c r="D33" s="156"/>
      <c r="E33" s="156"/>
      <c r="F33" s="156"/>
      <c r="G33" s="156"/>
      <c r="H33" s="156"/>
      <c r="I33" s="156"/>
      <c r="J33" s="156"/>
      <c r="K33" s="156"/>
      <c r="L33" s="6"/>
    </row>
    <row r="34" spans="1:14" ht="15" x14ac:dyDescent="0.2">
      <c r="A34" s="1"/>
      <c r="B34" s="156" t="s">
        <v>863</v>
      </c>
      <c r="C34" s="156"/>
      <c r="D34" s="156"/>
      <c r="E34" s="156"/>
      <c r="F34" s="156"/>
      <c r="G34" s="156"/>
      <c r="H34" s="156"/>
      <c r="I34" s="156"/>
      <c r="J34" s="156"/>
      <c r="K34" s="156"/>
      <c r="L34" s="6"/>
    </row>
    <row r="35" spans="1:14" ht="15.75" x14ac:dyDescent="0.25">
      <c r="A35" s="1"/>
      <c r="B35" s="156" t="s">
        <v>865</v>
      </c>
      <c r="C35" s="156"/>
      <c r="D35" s="156"/>
      <c r="E35" s="156"/>
      <c r="F35" s="156"/>
      <c r="G35" s="156"/>
      <c r="H35" s="156"/>
      <c r="I35" s="156"/>
      <c r="J35" s="156"/>
      <c r="K35" s="156"/>
      <c r="L35" s="6"/>
    </row>
    <row r="36" spans="1:14" ht="15" x14ac:dyDescent="0.2">
      <c r="A36" s="1"/>
      <c r="B36" s="156" t="s">
        <v>864</v>
      </c>
      <c r="C36" s="156"/>
      <c r="D36" s="156"/>
      <c r="E36" s="156"/>
      <c r="F36" s="156"/>
      <c r="G36" s="156"/>
      <c r="H36" s="156"/>
      <c r="I36" s="156"/>
      <c r="J36" s="156"/>
      <c r="K36" s="156"/>
      <c r="L36" s="6"/>
    </row>
    <row r="37" spans="1:14" ht="15" x14ac:dyDescent="0.2">
      <c r="A37" s="1"/>
      <c r="B37" s="156"/>
      <c r="C37" s="156"/>
      <c r="D37" s="156"/>
      <c r="E37" s="156"/>
      <c r="F37" s="156"/>
      <c r="G37" s="156"/>
      <c r="H37" s="156"/>
      <c r="I37" s="156"/>
      <c r="J37" s="156"/>
      <c r="K37" s="156"/>
      <c r="L37" s="6"/>
    </row>
    <row r="38" spans="1:14" ht="15" x14ac:dyDescent="0.2">
      <c r="A38" s="1"/>
      <c r="B38" s="185" t="s">
        <v>198</v>
      </c>
      <c r="C38" s="156"/>
      <c r="D38" s="156"/>
      <c r="E38" s="156"/>
      <c r="F38" s="156"/>
      <c r="G38" s="156"/>
      <c r="H38" s="156"/>
      <c r="I38" s="156"/>
      <c r="J38" s="156"/>
      <c r="K38" s="156"/>
      <c r="L38" s="6"/>
    </row>
    <row r="39" spans="1:14" ht="15.75" x14ac:dyDescent="0.25">
      <c r="A39" s="1"/>
      <c r="B39" s="156" t="s">
        <v>199</v>
      </c>
      <c r="C39" s="156"/>
      <c r="D39" s="156"/>
      <c r="E39" s="156"/>
      <c r="F39" s="156"/>
      <c r="G39" s="156"/>
      <c r="H39" s="156"/>
      <c r="I39" s="156"/>
      <c r="J39" s="156"/>
      <c r="K39" s="156"/>
      <c r="L39" s="6"/>
    </row>
    <row r="40" spans="1:14" ht="15" x14ac:dyDescent="0.2">
      <c r="A40" s="1"/>
      <c r="B40" s="156" t="s">
        <v>531</v>
      </c>
      <c r="C40" s="156"/>
      <c r="D40" s="156"/>
      <c r="E40" s="156"/>
      <c r="F40" s="156"/>
      <c r="G40" s="156"/>
      <c r="H40" s="156"/>
      <c r="I40" s="156"/>
      <c r="J40" s="156"/>
      <c r="K40" s="156"/>
      <c r="L40" s="6"/>
    </row>
    <row r="41" spans="1:14" ht="15" x14ac:dyDescent="0.2">
      <c r="A41" s="1"/>
      <c r="B41" s="183" t="s">
        <v>200</v>
      </c>
      <c r="C41" s="156" t="s">
        <v>201</v>
      </c>
      <c r="D41" s="156"/>
      <c r="E41" s="156"/>
      <c r="F41" s="156"/>
      <c r="G41" s="156"/>
      <c r="H41" s="156"/>
      <c r="I41" s="156"/>
      <c r="J41" s="156"/>
      <c r="K41" s="156"/>
      <c r="L41" s="6"/>
    </row>
    <row r="42" spans="1:14" ht="15" x14ac:dyDescent="0.2">
      <c r="A42" s="1"/>
      <c r="B42" s="156"/>
      <c r="C42" s="156" t="s">
        <v>202</v>
      </c>
      <c r="D42" s="156"/>
      <c r="E42" s="156"/>
      <c r="F42" s="156"/>
      <c r="G42" s="156"/>
      <c r="H42" s="156"/>
      <c r="I42" s="156"/>
      <c r="J42" s="156"/>
      <c r="K42" s="156"/>
      <c r="L42" s="6"/>
    </row>
    <row r="43" spans="1:14" ht="15" x14ac:dyDescent="0.2">
      <c r="A43" s="1"/>
      <c r="B43" s="156"/>
      <c r="C43" s="156" t="s">
        <v>203</v>
      </c>
      <c r="D43" s="156"/>
      <c r="E43" s="156"/>
      <c r="F43" s="156"/>
      <c r="G43" s="156"/>
      <c r="H43" s="156"/>
      <c r="I43" s="156"/>
      <c r="J43" s="156"/>
      <c r="K43" s="156"/>
      <c r="L43" s="6"/>
    </row>
    <row r="44" spans="1:14" ht="15" x14ac:dyDescent="0.2">
      <c r="A44" s="1"/>
      <c r="B44" s="183" t="s">
        <v>200</v>
      </c>
      <c r="C44" s="156" t="s">
        <v>204</v>
      </c>
      <c r="D44" s="156"/>
      <c r="E44" s="156"/>
      <c r="F44" s="156"/>
      <c r="G44" s="156"/>
      <c r="H44" s="156"/>
      <c r="I44" s="156"/>
      <c r="J44" s="156"/>
      <c r="K44" s="156"/>
      <c r="L44" s="6"/>
    </row>
    <row r="45" spans="1:14" ht="15" x14ac:dyDescent="0.2">
      <c r="A45" s="1"/>
      <c r="B45" s="183" t="s">
        <v>200</v>
      </c>
      <c r="C45" s="156" t="s">
        <v>205</v>
      </c>
      <c r="D45" s="156"/>
      <c r="E45" s="156"/>
      <c r="F45" s="156"/>
      <c r="G45" s="156"/>
      <c r="H45" s="156"/>
      <c r="I45" s="156"/>
      <c r="J45" s="156"/>
      <c r="K45" s="156"/>
      <c r="L45" s="6"/>
    </row>
    <row r="46" spans="1:14" ht="15" x14ac:dyDescent="0.2">
      <c r="A46" s="1"/>
      <c r="B46" s="156"/>
      <c r="C46" s="156" t="s">
        <v>206</v>
      </c>
      <c r="D46" s="156"/>
      <c r="E46" s="156"/>
      <c r="F46" s="156"/>
      <c r="G46" s="156"/>
      <c r="H46" s="156"/>
      <c r="I46" s="156"/>
      <c r="J46" s="156"/>
      <c r="K46" s="156"/>
      <c r="L46" s="6"/>
      <c r="N46" s="187"/>
    </row>
    <row r="47" spans="1:14" ht="15" x14ac:dyDescent="0.2">
      <c r="A47" s="1"/>
      <c r="B47" s="156"/>
      <c r="C47" s="156" t="s">
        <v>207</v>
      </c>
      <c r="D47" s="156"/>
      <c r="E47" s="156"/>
      <c r="F47" s="156"/>
      <c r="G47" s="156"/>
      <c r="H47" s="156"/>
      <c r="I47" s="156"/>
      <c r="J47" s="156"/>
      <c r="K47" s="156"/>
      <c r="L47" s="6"/>
    </row>
    <row r="48" spans="1:14" ht="15" x14ac:dyDescent="0.2">
      <c r="A48" s="2"/>
      <c r="B48" s="190"/>
      <c r="C48" s="156"/>
      <c r="D48" s="156"/>
      <c r="E48" s="156"/>
      <c r="F48" s="156"/>
      <c r="G48" s="156"/>
      <c r="H48" s="156"/>
      <c r="I48" s="156"/>
      <c r="J48" s="156"/>
      <c r="K48" s="156"/>
      <c r="L48" s="8"/>
    </row>
    <row r="49" spans="1:14" ht="6.75" customHeight="1" x14ac:dyDescent="0.2">
      <c r="A49" s="25"/>
      <c r="B49" s="191"/>
      <c r="C49" s="191"/>
      <c r="D49" s="191"/>
      <c r="E49" s="191"/>
      <c r="F49" s="191"/>
      <c r="G49" s="191"/>
      <c r="H49" s="191"/>
      <c r="I49" s="191"/>
      <c r="J49" s="191"/>
      <c r="K49" s="191"/>
      <c r="L49" s="5"/>
    </row>
    <row r="50" spans="1:14" ht="15" x14ac:dyDescent="0.2">
      <c r="A50" s="1"/>
      <c r="B50" s="185" t="s">
        <v>208</v>
      </c>
      <c r="C50" s="156"/>
      <c r="D50" s="156"/>
      <c r="E50" s="156"/>
      <c r="F50" s="156"/>
      <c r="G50" s="156"/>
      <c r="H50" s="156"/>
      <c r="I50" s="156"/>
      <c r="J50" s="156"/>
      <c r="K50" s="156"/>
      <c r="L50" s="6"/>
    </row>
    <row r="51" spans="1:14" ht="15.75" x14ac:dyDescent="0.25">
      <c r="A51" s="1"/>
      <c r="B51" s="156" t="s">
        <v>693</v>
      </c>
      <c r="C51" s="156"/>
      <c r="D51" s="156"/>
      <c r="E51" s="156"/>
      <c r="F51" s="156"/>
      <c r="G51" s="156"/>
      <c r="H51" s="156"/>
      <c r="I51" s="156"/>
      <c r="J51" s="156"/>
      <c r="K51" s="156"/>
      <c r="L51" s="6"/>
    </row>
    <row r="52" spans="1:14" ht="15" x14ac:dyDescent="0.2">
      <c r="A52" s="1"/>
      <c r="B52" s="183" t="s">
        <v>200</v>
      </c>
      <c r="C52" s="156" t="s">
        <v>209</v>
      </c>
      <c r="D52" s="156"/>
      <c r="E52" s="156"/>
      <c r="F52" s="156"/>
      <c r="G52" s="156"/>
      <c r="H52" s="156"/>
      <c r="I52" s="156"/>
      <c r="J52" s="156"/>
      <c r="K52" s="156"/>
      <c r="L52" s="6"/>
    </row>
    <row r="53" spans="1:14" ht="15.75" x14ac:dyDescent="0.25">
      <c r="A53" s="1"/>
      <c r="B53" s="156"/>
      <c r="C53" s="156" t="s">
        <v>665</v>
      </c>
      <c r="D53" s="156"/>
      <c r="E53" s="156"/>
      <c r="F53" s="156"/>
      <c r="G53" s="156"/>
      <c r="H53" s="156"/>
      <c r="I53" s="156"/>
      <c r="J53" s="156"/>
      <c r="K53" s="156"/>
      <c r="L53" s="6"/>
    </row>
    <row r="54" spans="1:14" ht="15" x14ac:dyDescent="0.2">
      <c r="A54" s="1"/>
      <c r="B54" s="156"/>
      <c r="C54" s="156" t="s">
        <v>692</v>
      </c>
      <c r="D54" s="156"/>
      <c r="E54" s="156"/>
      <c r="F54" s="156"/>
      <c r="G54" s="156"/>
      <c r="H54" s="156"/>
      <c r="I54" s="156"/>
      <c r="J54" s="156"/>
      <c r="K54" s="156"/>
      <c r="L54" s="6"/>
    </row>
    <row r="55" spans="1:14" ht="15.75" x14ac:dyDescent="0.25">
      <c r="A55" s="1"/>
      <c r="B55" s="183" t="s">
        <v>200</v>
      </c>
      <c r="C55" s="156" t="s">
        <v>210</v>
      </c>
      <c r="D55" s="156"/>
      <c r="E55" s="156"/>
      <c r="F55" s="156"/>
      <c r="G55" s="156"/>
      <c r="H55" s="156"/>
      <c r="I55" s="156"/>
      <c r="J55" s="156"/>
      <c r="K55" s="156"/>
      <c r="L55" s="6"/>
    </row>
    <row r="56" spans="1:14" ht="15" x14ac:dyDescent="0.2">
      <c r="A56" s="1"/>
      <c r="B56" s="156"/>
      <c r="C56" s="156" t="s">
        <v>211</v>
      </c>
      <c r="D56" s="156"/>
      <c r="E56" s="156"/>
      <c r="F56" s="156"/>
      <c r="G56" s="156"/>
      <c r="H56" s="156"/>
      <c r="I56" s="156"/>
      <c r="J56" s="156"/>
      <c r="K56" s="156"/>
      <c r="L56" s="6"/>
    </row>
    <row r="57" spans="1:14" ht="15" x14ac:dyDescent="0.2">
      <c r="A57" s="1"/>
      <c r="B57" s="183" t="s">
        <v>200</v>
      </c>
      <c r="C57" s="156" t="s">
        <v>212</v>
      </c>
      <c r="D57" s="156"/>
      <c r="E57" s="156"/>
      <c r="F57" s="156"/>
      <c r="G57" s="156"/>
      <c r="H57" s="156"/>
      <c r="I57" s="156"/>
      <c r="J57" s="156"/>
      <c r="K57" s="156"/>
      <c r="L57" s="6"/>
    </row>
    <row r="58" spans="1:14" ht="15" x14ac:dyDescent="0.2">
      <c r="A58" s="1"/>
      <c r="B58" s="156"/>
      <c r="C58" s="156" t="s">
        <v>213</v>
      </c>
      <c r="D58" s="156"/>
      <c r="E58" s="156"/>
      <c r="F58" s="156"/>
      <c r="G58" s="156"/>
      <c r="H58" s="156"/>
      <c r="I58" s="156"/>
      <c r="J58" s="156"/>
      <c r="K58" s="156"/>
      <c r="L58" s="6"/>
    </row>
    <row r="59" spans="1:14" ht="10.5" customHeight="1" x14ac:dyDescent="0.2">
      <c r="A59" s="1"/>
      <c r="B59" s="156"/>
      <c r="C59" s="156"/>
      <c r="D59" s="156"/>
      <c r="E59" s="156"/>
      <c r="F59" s="156"/>
      <c r="G59" s="156"/>
      <c r="H59" s="156"/>
      <c r="I59" s="156"/>
      <c r="J59" s="156"/>
      <c r="K59" s="156"/>
      <c r="L59" s="6"/>
    </row>
    <row r="60" spans="1:14" ht="15.75" x14ac:dyDescent="0.25">
      <c r="A60" s="1"/>
      <c r="B60" s="156" t="s">
        <v>691</v>
      </c>
      <c r="C60" s="156"/>
      <c r="D60" s="156"/>
      <c r="E60" s="156"/>
      <c r="F60" s="156"/>
      <c r="G60" s="156"/>
      <c r="H60" s="156"/>
      <c r="I60" s="156"/>
      <c r="J60" s="156"/>
      <c r="K60" s="156"/>
      <c r="L60" s="6"/>
    </row>
    <row r="61" spans="1:14" ht="15.75" x14ac:dyDescent="0.25">
      <c r="A61" s="1"/>
      <c r="B61" s="183" t="s">
        <v>200</v>
      </c>
      <c r="C61" s="156" t="s">
        <v>214</v>
      </c>
      <c r="D61" s="156"/>
      <c r="E61" s="156"/>
      <c r="F61" s="156"/>
      <c r="G61" s="156"/>
      <c r="H61" s="156"/>
      <c r="I61" s="156"/>
      <c r="J61" s="156"/>
      <c r="K61" s="156"/>
      <c r="L61" s="6"/>
      <c r="N61" s="187"/>
    </row>
    <row r="62" spans="1:14" ht="15" x14ac:dyDescent="0.2">
      <c r="A62" s="1"/>
      <c r="B62" s="156"/>
      <c r="C62" s="156" t="s">
        <v>215</v>
      </c>
      <c r="D62" s="156"/>
      <c r="E62" s="156"/>
      <c r="F62" s="156"/>
      <c r="G62" s="156"/>
      <c r="H62" s="156"/>
      <c r="I62" s="156"/>
      <c r="J62" s="156"/>
      <c r="K62" s="156"/>
      <c r="L62" s="6"/>
    </row>
    <row r="63" spans="1:14" ht="15" x14ac:dyDescent="0.2">
      <c r="A63" s="1"/>
      <c r="B63" s="156"/>
      <c r="C63" s="156" t="s">
        <v>216</v>
      </c>
      <c r="D63" s="156"/>
      <c r="E63" s="156"/>
      <c r="F63" s="156"/>
      <c r="G63" s="156"/>
      <c r="H63" s="156"/>
      <c r="I63" s="156"/>
      <c r="J63" s="156"/>
      <c r="K63" s="156"/>
      <c r="L63" s="6"/>
    </row>
    <row r="64" spans="1:14" ht="15" x14ac:dyDescent="0.2">
      <c r="A64" s="1"/>
      <c r="B64" s="156"/>
      <c r="C64" s="156" t="s">
        <v>605</v>
      </c>
      <c r="D64" s="156"/>
      <c r="E64" s="156"/>
      <c r="F64" s="156"/>
      <c r="G64" s="156"/>
      <c r="H64" s="156"/>
      <c r="I64" s="156"/>
      <c r="J64" s="156"/>
      <c r="K64" s="156"/>
      <c r="L64" s="6"/>
    </row>
    <row r="65" spans="1:12" ht="7.5" customHeight="1" x14ac:dyDescent="0.2">
      <c r="A65" s="1"/>
      <c r="B65" s="156"/>
      <c r="C65" s="156"/>
      <c r="D65" s="156"/>
      <c r="E65" s="156"/>
      <c r="F65" s="156"/>
      <c r="G65" s="156"/>
      <c r="H65" s="156"/>
      <c r="I65" s="156"/>
      <c r="J65" s="156"/>
      <c r="K65" s="156"/>
      <c r="L65" s="6"/>
    </row>
    <row r="66" spans="1:12" ht="15.75" x14ac:dyDescent="0.25">
      <c r="A66" s="1"/>
      <c r="B66" s="46" t="s">
        <v>495</v>
      </c>
      <c r="C66" s="156"/>
      <c r="D66" s="156"/>
      <c r="E66" s="156"/>
      <c r="F66" s="156"/>
      <c r="G66" s="156"/>
      <c r="H66" s="156"/>
      <c r="I66" s="156"/>
      <c r="J66" s="156"/>
      <c r="K66" s="156"/>
      <c r="L66" s="6"/>
    </row>
    <row r="67" spans="1:12" ht="15.75" x14ac:dyDescent="0.25">
      <c r="A67" s="1"/>
      <c r="B67" s="46" t="s">
        <v>217</v>
      </c>
      <c r="C67" s="156"/>
      <c r="D67" s="156"/>
      <c r="E67" s="156"/>
      <c r="F67" s="156"/>
      <c r="G67" s="156"/>
      <c r="H67" s="156"/>
      <c r="I67" s="156"/>
      <c r="J67" s="156"/>
      <c r="K67" s="156"/>
      <c r="L67" s="6"/>
    </row>
    <row r="68" spans="1:12" ht="7.5" customHeight="1" x14ac:dyDescent="0.2">
      <c r="A68" s="1"/>
      <c r="B68" s="156"/>
      <c r="C68" s="156"/>
      <c r="D68" s="156"/>
      <c r="E68" s="156"/>
      <c r="F68" s="156"/>
      <c r="G68" s="156"/>
      <c r="H68" s="156"/>
      <c r="I68" s="156"/>
      <c r="J68" s="156"/>
      <c r="K68" s="156"/>
      <c r="L68" s="6"/>
    </row>
    <row r="69" spans="1:12" ht="15" x14ac:dyDescent="0.2">
      <c r="A69" s="1"/>
      <c r="B69" s="156" t="s">
        <v>218</v>
      </c>
      <c r="C69" s="156"/>
      <c r="D69" s="156"/>
      <c r="E69" s="156"/>
      <c r="F69" s="156"/>
      <c r="G69" s="156"/>
      <c r="H69" s="156"/>
      <c r="I69" s="156"/>
      <c r="J69" s="156"/>
      <c r="K69" s="156"/>
      <c r="L69" s="6"/>
    </row>
    <row r="70" spans="1:12" ht="15" x14ac:dyDescent="0.2">
      <c r="A70" s="1"/>
      <c r="B70" s="156" t="s">
        <v>219</v>
      </c>
      <c r="C70" s="156"/>
      <c r="D70" s="156"/>
      <c r="E70" s="156"/>
      <c r="F70" s="156"/>
      <c r="G70" s="156"/>
      <c r="H70" s="156"/>
      <c r="I70" s="156"/>
      <c r="J70" s="156"/>
      <c r="K70" s="156"/>
      <c r="L70" s="6"/>
    </row>
    <row r="71" spans="1:12" ht="15" x14ac:dyDescent="0.2">
      <c r="A71" s="1"/>
      <c r="B71" s="156" t="s">
        <v>220</v>
      </c>
      <c r="C71" s="156"/>
      <c r="D71" s="156"/>
      <c r="E71" s="156"/>
      <c r="F71" s="156"/>
      <c r="G71" s="156"/>
      <c r="H71" s="156"/>
      <c r="I71" s="156"/>
      <c r="J71" s="156"/>
      <c r="K71" s="156"/>
      <c r="L71" s="6"/>
    </row>
    <row r="72" spans="1:12" ht="15" x14ac:dyDescent="0.2">
      <c r="A72" s="1"/>
      <c r="B72" s="156" t="s">
        <v>221</v>
      </c>
      <c r="C72" s="156"/>
      <c r="D72" s="156"/>
      <c r="E72" s="6"/>
      <c r="F72" s="6"/>
      <c r="G72" s="6"/>
      <c r="H72" s="6"/>
      <c r="I72" s="6"/>
      <c r="J72" s="156"/>
      <c r="K72" s="156"/>
      <c r="L72" s="6"/>
    </row>
    <row r="73" spans="1:12" ht="15" x14ac:dyDescent="0.2">
      <c r="A73" s="1"/>
      <c r="B73" s="156" t="s">
        <v>861</v>
      </c>
      <c r="C73" s="156"/>
      <c r="D73" s="156"/>
      <c r="E73" s="3"/>
      <c r="F73" s="3"/>
      <c r="G73" s="3"/>
      <c r="H73" s="3"/>
      <c r="I73" s="3"/>
      <c r="J73" s="156"/>
      <c r="K73" s="156"/>
      <c r="L73" s="6"/>
    </row>
    <row r="74" spans="1:12" ht="15" x14ac:dyDescent="0.2">
      <c r="A74" s="1"/>
      <c r="B74" s="156"/>
      <c r="C74" s="156"/>
      <c r="D74" s="156"/>
      <c r="E74" s="3"/>
      <c r="F74" s="3"/>
      <c r="G74" s="3"/>
      <c r="H74" s="3"/>
      <c r="I74" s="3"/>
      <c r="J74" s="156"/>
      <c r="K74" s="156"/>
      <c r="L74" s="6"/>
    </row>
    <row r="75" spans="1:12" ht="15" x14ac:dyDescent="0.2">
      <c r="A75" s="1"/>
      <c r="B75" s="185" t="s">
        <v>222</v>
      </c>
      <c r="C75" s="156"/>
      <c r="D75" s="156"/>
      <c r="E75" s="156"/>
      <c r="F75" s="156"/>
      <c r="G75" s="156"/>
      <c r="H75" s="156"/>
      <c r="I75" s="156"/>
      <c r="J75" s="156"/>
      <c r="K75" s="156"/>
      <c r="L75" s="6"/>
    </row>
    <row r="76" spans="1:12" ht="15" x14ac:dyDescent="0.2">
      <c r="A76" s="1"/>
      <c r="B76" s="156" t="s">
        <v>223</v>
      </c>
      <c r="C76" s="156"/>
      <c r="D76" s="156"/>
      <c r="E76" s="156"/>
      <c r="F76" s="156"/>
      <c r="G76" s="156"/>
      <c r="H76" s="156"/>
      <c r="I76" s="156"/>
      <c r="J76" s="156"/>
      <c r="K76" s="156"/>
      <c r="L76" s="6"/>
    </row>
    <row r="77" spans="1:12" ht="15" x14ac:dyDescent="0.2">
      <c r="A77" s="1"/>
      <c r="B77" s="156" t="s">
        <v>224</v>
      </c>
      <c r="C77" s="156"/>
      <c r="D77" s="156"/>
      <c r="E77" s="156"/>
      <c r="F77" s="156"/>
      <c r="G77" s="156"/>
      <c r="H77" s="156"/>
      <c r="I77" s="156"/>
      <c r="J77" s="156"/>
      <c r="K77" s="156"/>
      <c r="L77" s="6"/>
    </row>
    <row r="78" spans="1:12" ht="15" x14ac:dyDescent="0.2">
      <c r="A78" s="1"/>
      <c r="B78" s="156" t="s">
        <v>225</v>
      </c>
      <c r="C78" s="156"/>
      <c r="D78" s="156"/>
      <c r="E78" s="156"/>
      <c r="F78" s="156"/>
      <c r="G78" s="156"/>
      <c r="H78" s="156"/>
      <c r="I78" s="156"/>
      <c r="J78" s="156"/>
      <c r="K78" s="156"/>
      <c r="L78" s="6"/>
    </row>
    <row r="79" spans="1:12" ht="15" x14ac:dyDescent="0.2">
      <c r="A79" s="1"/>
      <c r="B79" s="156" t="s">
        <v>694</v>
      </c>
      <c r="C79" s="156"/>
      <c r="D79" s="156"/>
      <c r="E79" s="156"/>
      <c r="F79" s="156"/>
      <c r="G79" s="156"/>
      <c r="H79" s="156"/>
      <c r="I79" s="156"/>
      <c r="J79" s="156"/>
      <c r="K79" s="156"/>
      <c r="L79" s="6"/>
    </row>
    <row r="80" spans="1:12" ht="9" customHeight="1" x14ac:dyDescent="0.2">
      <c r="A80" s="1"/>
      <c r="B80" s="156"/>
      <c r="C80" s="156"/>
      <c r="D80" s="156"/>
      <c r="E80" s="156"/>
      <c r="F80" s="156"/>
      <c r="G80" s="156"/>
      <c r="H80" s="156"/>
      <c r="I80" s="156"/>
      <c r="J80" s="156"/>
      <c r="K80" s="156"/>
      <c r="L80" s="6"/>
    </row>
    <row r="81" spans="1:12" ht="15" x14ac:dyDescent="0.2">
      <c r="A81" s="1"/>
      <c r="B81" s="156" t="s">
        <v>496</v>
      </c>
      <c r="C81" s="156"/>
      <c r="D81" s="156"/>
      <c r="E81" s="156"/>
      <c r="F81" s="156"/>
      <c r="G81" s="156"/>
      <c r="H81" s="156"/>
      <c r="I81" s="156"/>
      <c r="J81" s="156"/>
      <c r="K81" s="156"/>
      <c r="L81" s="6"/>
    </row>
    <row r="82" spans="1:12" ht="15" x14ac:dyDescent="0.2">
      <c r="A82" s="1"/>
      <c r="B82" s="156" t="s">
        <v>226</v>
      </c>
      <c r="C82" s="156"/>
      <c r="D82" s="156"/>
      <c r="E82" s="156"/>
      <c r="F82" s="156"/>
      <c r="G82" s="156"/>
      <c r="H82" s="156"/>
      <c r="I82" s="156"/>
      <c r="J82" s="156"/>
      <c r="K82" s="156"/>
      <c r="L82" s="6"/>
    </row>
    <row r="83" spans="1:12" ht="15" x14ac:dyDescent="0.2">
      <c r="A83" s="1"/>
      <c r="B83" s="156" t="s">
        <v>227</v>
      </c>
      <c r="C83" s="156"/>
      <c r="D83" s="156"/>
      <c r="E83" s="156"/>
      <c r="F83" s="156"/>
      <c r="G83" s="156"/>
      <c r="H83" s="156"/>
      <c r="I83" s="156"/>
      <c r="J83" s="156"/>
      <c r="K83" s="156"/>
      <c r="L83" s="6"/>
    </row>
    <row r="84" spans="1:12" ht="9.75" customHeight="1" x14ac:dyDescent="0.2">
      <c r="A84" s="1"/>
      <c r="B84" s="156"/>
      <c r="C84" s="156"/>
      <c r="D84" s="156"/>
      <c r="E84" s="156"/>
      <c r="F84" s="156"/>
      <c r="G84" s="156"/>
      <c r="H84" s="156"/>
      <c r="I84" s="156"/>
      <c r="J84" s="156"/>
      <c r="K84" s="156"/>
      <c r="L84" s="6"/>
    </row>
    <row r="85" spans="1:12" ht="15" x14ac:dyDescent="0.2">
      <c r="A85" s="1"/>
      <c r="B85" s="156" t="s">
        <v>606</v>
      </c>
      <c r="C85" s="156"/>
      <c r="D85" s="156"/>
      <c r="E85" s="156"/>
      <c r="F85" s="156"/>
      <c r="G85" s="156"/>
      <c r="H85" s="156"/>
      <c r="I85" s="156"/>
      <c r="J85" s="156"/>
      <c r="K85" s="156"/>
      <c r="L85" s="6"/>
    </row>
    <row r="86" spans="1:12" ht="15" x14ac:dyDescent="0.2">
      <c r="A86" s="1"/>
      <c r="B86" s="156" t="s">
        <v>228</v>
      </c>
      <c r="C86" s="156" t="s">
        <v>749</v>
      </c>
      <c r="D86" s="156"/>
      <c r="E86" s="156"/>
      <c r="F86" s="156"/>
      <c r="G86" s="156"/>
      <c r="H86" s="156"/>
      <c r="I86" s="156"/>
      <c r="J86" s="156"/>
      <c r="K86" s="156"/>
      <c r="L86" s="205"/>
    </row>
    <row r="87" spans="1:12" ht="15" x14ac:dyDescent="0.2">
      <c r="A87" s="1"/>
      <c r="B87" s="156"/>
      <c r="C87" s="156" t="s">
        <v>229</v>
      </c>
      <c r="D87" s="156"/>
      <c r="E87" s="156"/>
      <c r="F87" s="156"/>
      <c r="G87" s="156"/>
      <c r="H87" s="156"/>
      <c r="I87" s="156"/>
      <c r="J87" s="156"/>
      <c r="K87" s="156"/>
      <c r="L87" s="205"/>
    </row>
    <row r="88" spans="1:12" ht="15" x14ac:dyDescent="0.2">
      <c r="A88" s="1"/>
      <c r="B88" s="156"/>
      <c r="C88" s="156" t="s">
        <v>230</v>
      </c>
      <c r="D88" s="156"/>
      <c r="E88" s="156"/>
      <c r="F88" s="156"/>
      <c r="G88" s="156"/>
      <c r="H88" s="156"/>
      <c r="I88" s="156"/>
      <c r="J88" s="156"/>
      <c r="K88" s="156"/>
      <c r="L88" s="205"/>
    </row>
    <row r="89" spans="1:12" ht="15" x14ac:dyDescent="0.2">
      <c r="A89" s="1"/>
      <c r="B89" s="156"/>
      <c r="C89" s="156" t="s">
        <v>695</v>
      </c>
      <c r="D89" s="156"/>
      <c r="E89" s="156"/>
      <c r="F89" s="156"/>
      <c r="G89" s="156"/>
      <c r="H89" s="156"/>
      <c r="I89" s="156"/>
      <c r="J89" s="156"/>
      <c r="K89" s="156"/>
      <c r="L89" s="205"/>
    </row>
    <row r="90" spans="1:12" ht="15" x14ac:dyDescent="0.2">
      <c r="A90" s="1"/>
      <c r="B90" s="156"/>
      <c r="C90" s="156" t="s">
        <v>231</v>
      </c>
      <c r="D90" s="156"/>
      <c r="E90" s="156"/>
      <c r="F90" s="156"/>
      <c r="G90" s="156"/>
      <c r="H90" s="156"/>
      <c r="I90" s="156"/>
      <c r="J90" s="156"/>
      <c r="K90" s="156"/>
      <c r="L90" s="205"/>
    </row>
    <row r="91" spans="1:12" ht="8.25" customHeight="1" x14ac:dyDescent="0.2">
      <c r="A91" s="1"/>
      <c r="B91" s="156"/>
      <c r="C91" s="156"/>
      <c r="D91" s="156"/>
      <c r="E91" s="156"/>
      <c r="F91" s="156"/>
      <c r="G91" s="156"/>
      <c r="H91" s="156"/>
      <c r="I91" s="156"/>
      <c r="J91" s="156"/>
      <c r="K91" s="156"/>
      <c r="L91" s="205"/>
    </row>
    <row r="92" spans="1:12" ht="15" x14ac:dyDescent="0.2">
      <c r="A92" s="1"/>
      <c r="B92" s="156" t="s">
        <v>232</v>
      </c>
      <c r="C92" s="156" t="s">
        <v>532</v>
      </c>
      <c r="D92" s="156"/>
      <c r="E92" s="156"/>
      <c r="F92" s="156"/>
      <c r="G92" s="156"/>
      <c r="H92" s="156"/>
      <c r="I92" s="156"/>
      <c r="J92" s="156"/>
      <c r="K92" s="156"/>
      <c r="L92" s="205"/>
    </row>
    <row r="93" spans="1:12" ht="15" x14ac:dyDescent="0.2">
      <c r="A93" s="1"/>
      <c r="B93" s="156"/>
      <c r="C93" s="156" t="s">
        <v>750</v>
      </c>
      <c r="D93" s="156"/>
      <c r="E93" s="156"/>
      <c r="F93" s="156"/>
      <c r="G93" s="156"/>
      <c r="H93" s="156"/>
      <c r="I93" s="156"/>
      <c r="J93" s="156"/>
      <c r="K93" s="156"/>
      <c r="L93" s="205"/>
    </row>
    <row r="94" spans="1:12" ht="15" x14ac:dyDescent="0.2">
      <c r="A94" s="1"/>
      <c r="B94" s="156"/>
      <c r="C94" s="156" t="s">
        <v>751</v>
      </c>
      <c r="D94" s="156"/>
      <c r="E94" s="156"/>
      <c r="F94" s="156"/>
      <c r="G94" s="156"/>
      <c r="H94" s="156"/>
      <c r="I94" s="156"/>
      <c r="J94" s="156"/>
      <c r="K94" s="156"/>
      <c r="L94" s="205"/>
    </row>
    <row r="95" spans="1:12" ht="15" x14ac:dyDescent="0.2">
      <c r="A95" s="1"/>
      <c r="B95" s="156"/>
      <c r="C95" s="156" t="s">
        <v>607</v>
      </c>
      <c r="D95" s="156"/>
      <c r="E95" s="156"/>
      <c r="F95" s="156"/>
      <c r="G95" s="156"/>
      <c r="H95" s="156"/>
      <c r="I95" s="156"/>
      <c r="J95" s="156"/>
      <c r="K95" s="156"/>
      <c r="L95" s="6"/>
    </row>
    <row r="96" spans="1:12" ht="15" x14ac:dyDescent="0.2">
      <c r="A96" s="1"/>
      <c r="B96" s="156"/>
      <c r="C96" s="156" t="s">
        <v>696</v>
      </c>
      <c r="D96" s="156"/>
      <c r="E96" s="156"/>
      <c r="F96" s="156"/>
      <c r="G96" s="156"/>
      <c r="H96" s="156"/>
      <c r="I96" s="156"/>
      <c r="J96" s="156"/>
      <c r="K96" s="156"/>
      <c r="L96" s="6"/>
    </row>
    <row r="97" spans="1:12" ht="15" x14ac:dyDescent="0.2">
      <c r="A97" s="1"/>
      <c r="B97" s="156"/>
      <c r="C97" s="156" t="s">
        <v>608</v>
      </c>
      <c r="D97" s="156"/>
      <c r="E97" s="156"/>
      <c r="F97" s="156"/>
      <c r="G97" s="156"/>
      <c r="H97" s="156"/>
      <c r="I97" s="156"/>
      <c r="J97" s="156"/>
      <c r="K97" s="156"/>
      <c r="L97" s="6"/>
    </row>
    <row r="98" spans="1:12" ht="15" x14ac:dyDescent="0.2">
      <c r="A98" s="1"/>
      <c r="B98" s="156"/>
      <c r="C98" s="156" t="s">
        <v>497</v>
      </c>
      <c r="D98" s="156"/>
      <c r="E98" s="156"/>
      <c r="F98" s="156"/>
      <c r="G98" s="156"/>
      <c r="H98" s="156"/>
      <c r="I98" s="156"/>
      <c r="J98" s="156"/>
      <c r="K98" s="156"/>
      <c r="L98" s="6"/>
    </row>
    <row r="99" spans="1:12" ht="15" x14ac:dyDescent="0.2">
      <c r="A99" s="1"/>
      <c r="B99" s="156"/>
      <c r="C99" s="156" t="s">
        <v>498</v>
      </c>
      <c r="D99" s="156"/>
      <c r="E99" s="156"/>
      <c r="F99" s="156"/>
      <c r="G99" s="156"/>
      <c r="H99" s="156"/>
      <c r="I99" s="156"/>
      <c r="J99" s="156"/>
      <c r="K99" s="156"/>
      <c r="L99" s="6"/>
    </row>
    <row r="100" spans="1:12" ht="15" x14ac:dyDescent="0.2">
      <c r="A100" s="2"/>
      <c r="B100" s="190"/>
      <c r="C100" s="190"/>
      <c r="D100" s="190"/>
      <c r="E100" s="190"/>
      <c r="F100" s="190"/>
      <c r="G100" s="190"/>
      <c r="H100" s="190"/>
      <c r="I100" s="190"/>
      <c r="J100" s="190"/>
      <c r="K100" s="190"/>
      <c r="L100" s="8"/>
    </row>
    <row r="101" spans="1:12" ht="15" x14ac:dyDescent="0.2">
      <c r="A101" s="25"/>
      <c r="B101" s="191"/>
      <c r="C101" s="191"/>
      <c r="D101" s="191"/>
      <c r="E101" s="191"/>
      <c r="F101" s="191"/>
      <c r="G101" s="191"/>
      <c r="H101" s="191"/>
      <c r="I101" s="191"/>
      <c r="J101" s="191"/>
      <c r="K101" s="191"/>
      <c r="L101" s="5"/>
    </row>
    <row r="102" spans="1:12" ht="15" x14ac:dyDescent="0.2">
      <c r="A102" s="1"/>
      <c r="B102" s="515" t="s">
        <v>233</v>
      </c>
      <c r="C102" s="156" t="s">
        <v>234</v>
      </c>
      <c r="D102" s="156"/>
      <c r="E102" s="156"/>
      <c r="F102" s="156"/>
      <c r="G102" s="156"/>
      <c r="H102" s="156"/>
      <c r="I102" s="156"/>
      <c r="J102" s="156"/>
      <c r="K102" s="156"/>
      <c r="L102" s="6"/>
    </row>
    <row r="103" spans="1:12" ht="15" x14ac:dyDescent="0.2">
      <c r="A103" s="1"/>
      <c r="B103" s="156"/>
      <c r="C103" s="156" t="s">
        <v>609</v>
      </c>
      <c r="D103" s="156"/>
      <c r="E103" s="156"/>
      <c r="F103" s="156"/>
      <c r="G103" s="156"/>
      <c r="H103" s="156"/>
      <c r="I103" s="156"/>
      <c r="J103" s="156"/>
      <c r="K103" s="156"/>
      <c r="L103" s="6"/>
    </row>
    <row r="104" spans="1:12" ht="15" x14ac:dyDescent="0.2">
      <c r="A104" s="1"/>
      <c r="B104" s="156"/>
      <c r="C104" s="156" t="s">
        <v>235</v>
      </c>
      <c r="D104" s="156"/>
      <c r="E104" s="156"/>
      <c r="F104" s="156"/>
      <c r="G104" s="156"/>
      <c r="H104" s="156"/>
      <c r="I104" s="156"/>
      <c r="J104" s="156"/>
      <c r="K104" s="156"/>
      <c r="L104" s="6"/>
    </row>
    <row r="105" spans="1:12" ht="15" x14ac:dyDescent="0.2">
      <c r="A105" s="1"/>
      <c r="B105" s="156"/>
      <c r="C105" s="156"/>
      <c r="D105" s="156"/>
      <c r="E105" s="156"/>
      <c r="F105" s="156"/>
      <c r="G105" s="156"/>
      <c r="H105" s="156"/>
      <c r="I105" s="156"/>
      <c r="J105" s="156"/>
      <c r="K105" s="156"/>
      <c r="L105" s="6"/>
    </row>
    <row r="106" spans="1:12" ht="15" x14ac:dyDescent="0.2">
      <c r="A106" s="1"/>
      <c r="B106" s="156"/>
      <c r="C106" s="156" t="s">
        <v>236</v>
      </c>
      <c r="D106" s="156" t="s">
        <v>237</v>
      </c>
      <c r="E106" s="156"/>
      <c r="F106" s="156"/>
      <c r="G106" s="156"/>
      <c r="H106" s="156"/>
      <c r="I106" s="156"/>
      <c r="J106" s="156"/>
      <c r="K106" s="156"/>
      <c r="L106" s="6"/>
    </row>
    <row r="107" spans="1:12" ht="15" x14ac:dyDescent="0.2">
      <c r="A107" s="1"/>
      <c r="B107" s="156"/>
      <c r="C107" s="156"/>
      <c r="D107" s="156" t="s">
        <v>238</v>
      </c>
      <c r="E107" s="156"/>
      <c r="F107" s="156"/>
      <c r="G107" s="156"/>
      <c r="H107" s="156"/>
      <c r="I107" s="156"/>
      <c r="J107" s="156"/>
      <c r="K107" s="156"/>
      <c r="L107" s="6"/>
    </row>
    <row r="108" spans="1:12" ht="15" x14ac:dyDescent="0.2">
      <c r="A108" s="1"/>
      <c r="B108" s="156"/>
      <c r="C108" s="156"/>
      <c r="D108" s="156" t="s">
        <v>239</v>
      </c>
      <c r="E108" s="156"/>
      <c r="F108" s="156"/>
      <c r="G108" s="156"/>
      <c r="H108" s="156"/>
      <c r="I108" s="156"/>
      <c r="J108" s="156"/>
      <c r="K108" s="156"/>
      <c r="L108" s="6"/>
    </row>
    <row r="109" spans="1:12" ht="15" x14ac:dyDescent="0.2">
      <c r="A109" s="1"/>
      <c r="B109" s="156"/>
      <c r="C109" s="156"/>
      <c r="D109" s="156" t="s">
        <v>240</v>
      </c>
      <c r="E109" s="156"/>
      <c r="F109" s="156"/>
      <c r="G109" s="156"/>
      <c r="H109" s="156"/>
      <c r="I109" s="156"/>
      <c r="J109" s="156"/>
      <c r="K109" s="156"/>
      <c r="L109" s="6"/>
    </row>
    <row r="110" spans="1:12" ht="15" x14ac:dyDescent="0.2">
      <c r="A110" s="1"/>
      <c r="B110" s="156"/>
      <c r="C110" s="156"/>
      <c r="D110" s="156" t="s">
        <v>241</v>
      </c>
      <c r="E110" s="156"/>
      <c r="F110" s="156"/>
      <c r="G110" s="156"/>
      <c r="H110" s="156"/>
      <c r="I110" s="156"/>
      <c r="J110" s="156"/>
      <c r="K110" s="156"/>
      <c r="L110" s="6"/>
    </row>
    <row r="111" spans="1:12" ht="15" x14ac:dyDescent="0.2">
      <c r="A111" s="1"/>
      <c r="B111" s="156"/>
      <c r="C111" s="156"/>
      <c r="D111" s="156" t="s">
        <v>610</v>
      </c>
      <c r="E111" s="156"/>
      <c r="F111" s="156"/>
      <c r="G111" s="156"/>
      <c r="H111" s="156"/>
      <c r="I111" s="156"/>
      <c r="J111" s="156"/>
      <c r="K111" s="156"/>
      <c r="L111" s="6"/>
    </row>
    <row r="112" spans="1:12" ht="15" x14ac:dyDescent="0.2">
      <c r="A112" s="1"/>
      <c r="B112" s="156"/>
      <c r="C112" s="156"/>
      <c r="D112" s="156" t="s">
        <v>530</v>
      </c>
      <c r="E112" s="156"/>
      <c r="F112" s="156"/>
      <c r="G112" s="156"/>
      <c r="H112" s="156"/>
      <c r="I112" s="156"/>
      <c r="J112" s="156"/>
      <c r="K112" s="156"/>
      <c r="L112" s="6"/>
    </row>
    <row r="113" spans="1:12" ht="15" x14ac:dyDescent="0.2">
      <c r="A113" s="1"/>
      <c r="B113" s="156"/>
      <c r="C113" s="156"/>
      <c r="D113" s="156"/>
      <c r="E113" s="156"/>
      <c r="F113" s="156"/>
      <c r="G113" s="156"/>
      <c r="H113" s="156"/>
      <c r="I113" s="156"/>
      <c r="J113" s="156"/>
      <c r="K113" s="156"/>
      <c r="L113" s="6"/>
    </row>
    <row r="114" spans="1:12" ht="15" x14ac:dyDescent="0.2">
      <c r="A114" s="1"/>
      <c r="B114" s="156"/>
      <c r="C114" s="156" t="s">
        <v>242</v>
      </c>
      <c r="D114" s="156" t="s">
        <v>243</v>
      </c>
      <c r="E114" s="156"/>
      <c r="F114" s="156"/>
      <c r="G114" s="156"/>
      <c r="H114" s="156"/>
      <c r="I114" s="156"/>
      <c r="J114" s="156"/>
      <c r="K114" s="156"/>
      <c r="L114" s="6"/>
    </row>
    <row r="115" spans="1:12" ht="15" x14ac:dyDescent="0.2">
      <c r="A115" s="1"/>
      <c r="B115" s="156"/>
      <c r="C115" s="156"/>
      <c r="D115" s="156" t="s">
        <v>244</v>
      </c>
      <c r="E115" s="156"/>
      <c r="F115" s="156"/>
      <c r="G115" s="156"/>
      <c r="H115" s="156"/>
      <c r="I115" s="156"/>
      <c r="J115" s="156"/>
      <c r="K115" s="156"/>
      <c r="L115" s="6"/>
    </row>
    <row r="116" spans="1:12" ht="15" x14ac:dyDescent="0.2">
      <c r="A116" s="1"/>
      <c r="B116" s="156"/>
      <c r="C116" s="156"/>
      <c r="D116" s="156" t="s">
        <v>245</v>
      </c>
      <c r="E116" s="156"/>
      <c r="F116" s="156"/>
      <c r="G116" s="156"/>
      <c r="H116" s="156"/>
      <c r="I116" s="156"/>
      <c r="J116" s="156"/>
      <c r="K116" s="156"/>
      <c r="L116" s="6"/>
    </row>
    <row r="117" spans="1:12" ht="15" x14ac:dyDescent="0.2">
      <c r="A117" s="1"/>
      <c r="B117" s="156"/>
      <c r="C117" s="156"/>
      <c r="D117" s="156" t="s">
        <v>246</v>
      </c>
      <c r="E117" s="156"/>
      <c r="F117" s="156"/>
      <c r="G117" s="156"/>
      <c r="H117" s="156"/>
      <c r="I117" s="156"/>
      <c r="J117" s="156"/>
      <c r="K117" s="156"/>
      <c r="L117" s="6"/>
    </row>
    <row r="118" spans="1:12" ht="15" x14ac:dyDescent="0.2">
      <c r="A118" s="1"/>
      <c r="B118" s="156"/>
      <c r="C118" s="156"/>
      <c r="D118" s="156" t="s">
        <v>247</v>
      </c>
      <c r="E118" s="156"/>
      <c r="F118" s="156"/>
      <c r="G118" s="156"/>
      <c r="H118" s="156"/>
      <c r="I118" s="156"/>
      <c r="J118" s="156"/>
      <c r="K118" s="156"/>
      <c r="L118" s="6"/>
    </row>
    <row r="119" spans="1:12" ht="15" x14ac:dyDescent="0.2">
      <c r="A119" s="1"/>
      <c r="B119" s="156"/>
      <c r="C119" s="156"/>
      <c r="D119" s="156" t="s">
        <v>611</v>
      </c>
      <c r="E119" s="156"/>
      <c r="F119" s="156"/>
      <c r="G119" s="156"/>
      <c r="H119" s="156"/>
      <c r="I119" s="156"/>
      <c r="J119" s="156"/>
      <c r="K119" s="156"/>
      <c r="L119" s="6"/>
    </row>
    <row r="120" spans="1:12" ht="15" x14ac:dyDescent="0.2">
      <c r="A120" s="1"/>
      <c r="B120" s="156"/>
      <c r="C120" s="156"/>
      <c r="D120" s="156"/>
      <c r="E120" s="156"/>
      <c r="F120" s="156"/>
      <c r="G120" s="156"/>
      <c r="H120" s="156"/>
      <c r="I120" s="156"/>
      <c r="J120" s="156"/>
      <c r="K120" s="156"/>
      <c r="L120" s="6"/>
    </row>
    <row r="121" spans="1:12" ht="15" x14ac:dyDescent="0.2">
      <c r="A121" s="1"/>
      <c r="B121" s="156"/>
      <c r="C121" s="156"/>
      <c r="D121" s="156" t="s">
        <v>248</v>
      </c>
      <c r="E121" s="156"/>
      <c r="F121" s="156"/>
      <c r="G121" s="156"/>
      <c r="H121" s="156"/>
      <c r="I121" s="156"/>
      <c r="J121" s="156"/>
      <c r="K121" s="156"/>
      <c r="L121" s="6"/>
    </row>
    <row r="122" spans="1:12" ht="15" x14ac:dyDescent="0.2">
      <c r="A122" s="1"/>
      <c r="B122" s="156"/>
      <c r="C122" s="156"/>
      <c r="D122" s="156" t="s">
        <v>249</v>
      </c>
      <c r="E122" s="156"/>
      <c r="F122" s="156"/>
      <c r="G122" s="156"/>
      <c r="H122" s="156"/>
      <c r="I122" s="156"/>
      <c r="J122" s="156"/>
      <c r="K122" s="156"/>
      <c r="L122" s="6"/>
    </row>
    <row r="123" spans="1:12" ht="15" x14ac:dyDescent="0.2">
      <c r="A123" s="1"/>
      <c r="B123" s="156"/>
      <c r="C123" s="156"/>
      <c r="D123" s="156" t="s">
        <v>250</v>
      </c>
      <c r="E123" s="156"/>
      <c r="F123" s="156"/>
      <c r="G123" s="156"/>
      <c r="H123" s="156"/>
      <c r="I123" s="156"/>
      <c r="J123" s="156"/>
      <c r="K123" s="156"/>
      <c r="L123" s="6"/>
    </row>
    <row r="124" spans="1:12" ht="15" x14ac:dyDescent="0.2">
      <c r="A124" s="1"/>
      <c r="B124" s="156"/>
      <c r="C124" s="156"/>
      <c r="D124" s="156" t="s">
        <v>251</v>
      </c>
      <c r="E124" s="156"/>
      <c r="F124" s="156"/>
      <c r="G124" s="156"/>
      <c r="H124" s="156"/>
      <c r="I124" s="156"/>
      <c r="J124" s="156"/>
      <c r="K124" s="156"/>
      <c r="L124" s="6"/>
    </row>
    <row r="125" spans="1:12" ht="15" x14ac:dyDescent="0.2">
      <c r="A125" s="1"/>
      <c r="B125" s="156"/>
      <c r="C125" s="156"/>
      <c r="D125" s="156" t="s">
        <v>821</v>
      </c>
      <c r="E125" s="156"/>
      <c r="F125" s="156"/>
      <c r="G125" s="156"/>
      <c r="H125" s="156"/>
      <c r="I125" s="156"/>
      <c r="J125" s="156"/>
      <c r="K125" s="156"/>
      <c r="L125" s="6"/>
    </row>
    <row r="126" spans="1:12" ht="15" x14ac:dyDescent="0.2">
      <c r="A126" s="1"/>
      <c r="B126" s="156"/>
      <c r="C126" s="156"/>
      <c r="D126" s="156"/>
      <c r="E126" s="156"/>
      <c r="F126" s="156"/>
      <c r="G126" s="156"/>
      <c r="H126" s="156"/>
      <c r="I126" s="156"/>
      <c r="J126" s="156"/>
      <c r="K126" s="156"/>
      <c r="L126" s="6"/>
    </row>
    <row r="127" spans="1:12" ht="15" x14ac:dyDescent="0.2">
      <c r="A127" s="1"/>
      <c r="B127" s="515" t="s">
        <v>252</v>
      </c>
      <c r="C127" s="156"/>
      <c r="D127" s="156" t="s">
        <v>698</v>
      </c>
      <c r="E127" s="156"/>
      <c r="F127" s="156"/>
      <c r="G127" s="156"/>
      <c r="H127" s="156"/>
      <c r="I127" s="156"/>
      <c r="J127" s="156"/>
      <c r="K127" s="156"/>
      <c r="L127" s="6"/>
    </row>
    <row r="128" spans="1:12" ht="15" x14ac:dyDescent="0.2">
      <c r="A128" s="1"/>
      <c r="B128" s="156"/>
      <c r="C128" s="156"/>
      <c r="D128" s="156" t="s">
        <v>697</v>
      </c>
      <c r="E128" s="156"/>
      <c r="F128" s="156"/>
      <c r="G128" s="156"/>
      <c r="H128" s="156"/>
      <c r="I128" s="156"/>
      <c r="J128" s="156"/>
      <c r="K128" s="156"/>
      <c r="L128" s="6"/>
    </row>
    <row r="129" spans="1:12" ht="15" x14ac:dyDescent="0.2">
      <c r="A129" s="1"/>
      <c r="B129" s="156"/>
      <c r="C129" s="156"/>
      <c r="D129" s="156" t="s">
        <v>752</v>
      </c>
      <c r="E129" s="156"/>
      <c r="F129" s="156"/>
      <c r="G129" s="156"/>
      <c r="H129" s="156"/>
      <c r="I129" s="156"/>
      <c r="J129" s="156"/>
      <c r="K129" s="156"/>
      <c r="L129" s="6"/>
    </row>
    <row r="130" spans="1:12" ht="15" x14ac:dyDescent="0.2">
      <c r="A130" s="1"/>
      <c r="B130" s="156"/>
      <c r="C130" s="156"/>
      <c r="D130" s="156" t="s">
        <v>699</v>
      </c>
      <c r="E130" s="156"/>
      <c r="F130" s="156"/>
      <c r="G130" s="156"/>
      <c r="H130" s="156"/>
      <c r="I130" s="156"/>
      <c r="J130" s="156"/>
      <c r="K130" s="156"/>
      <c r="L130" s="6"/>
    </row>
    <row r="131" spans="1:12" ht="15" x14ac:dyDescent="0.2">
      <c r="A131" s="1"/>
      <c r="B131" s="156"/>
      <c r="C131" s="156"/>
      <c r="D131" s="156" t="s">
        <v>253</v>
      </c>
      <c r="E131" s="156"/>
      <c r="F131" s="156"/>
      <c r="G131" s="156"/>
      <c r="H131" s="156"/>
      <c r="I131" s="156"/>
      <c r="J131" s="156"/>
      <c r="K131" s="156"/>
      <c r="L131" s="6"/>
    </row>
    <row r="132" spans="1:12" ht="15" x14ac:dyDescent="0.2">
      <c r="A132" s="1"/>
      <c r="B132" s="156"/>
      <c r="C132" s="156"/>
      <c r="D132" s="156" t="s">
        <v>254</v>
      </c>
      <c r="E132" s="156"/>
      <c r="F132" s="156"/>
      <c r="G132" s="156"/>
      <c r="H132" s="156"/>
      <c r="I132" s="156"/>
      <c r="J132" s="156"/>
      <c r="K132" s="156"/>
      <c r="L132" s="6"/>
    </row>
    <row r="133" spans="1:12" ht="15" x14ac:dyDescent="0.2">
      <c r="A133" s="1"/>
      <c r="B133" s="156"/>
      <c r="C133" s="156"/>
      <c r="D133" s="156" t="s">
        <v>499</v>
      </c>
      <c r="E133" s="156"/>
      <c r="F133" s="156"/>
      <c r="G133" s="156"/>
      <c r="H133" s="156"/>
      <c r="I133" s="156"/>
      <c r="J133" s="156"/>
      <c r="K133" s="156"/>
      <c r="L133" s="6"/>
    </row>
    <row r="134" spans="1:12" ht="15" x14ac:dyDescent="0.2">
      <c r="A134" s="1"/>
      <c r="B134" s="156"/>
      <c r="C134" s="156"/>
      <c r="D134" s="156" t="s">
        <v>500</v>
      </c>
      <c r="E134" s="156"/>
      <c r="F134" s="156"/>
      <c r="G134" s="156"/>
      <c r="H134" s="156"/>
      <c r="I134" s="156"/>
      <c r="J134" s="156"/>
      <c r="K134" s="156"/>
      <c r="L134" s="6"/>
    </row>
    <row r="135" spans="1:12" ht="15" x14ac:dyDescent="0.2">
      <c r="A135" s="1"/>
      <c r="B135" s="156"/>
      <c r="C135" s="156"/>
      <c r="D135" s="156"/>
      <c r="E135" s="156"/>
      <c r="F135" s="156"/>
      <c r="G135" s="156"/>
      <c r="H135" s="156"/>
      <c r="I135" s="156"/>
      <c r="J135" s="156"/>
      <c r="K135" s="156"/>
      <c r="L135" s="6"/>
    </row>
    <row r="136" spans="1:12" ht="15" x14ac:dyDescent="0.2">
      <c r="A136" s="1"/>
      <c r="B136" s="515" t="s">
        <v>255</v>
      </c>
      <c r="C136" s="156"/>
      <c r="D136" s="156" t="s">
        <v>612</v>
      </c>
      <c r="E136" s="156"/>
      <c r="F136" s="156"/>
      <c r="G136" s="156"/>
      <c r="H136" s="156"/>
      <c r="I136" s="156"/>
      <c r="J136" s="156"/>
      <c r="K136" s="156"/>
      <c r="L136" s="6"/>
    </row>
    <row r="137" spans="1:12" ht="15" x14ac:dyDescent="0.2">
      <c r="A137" s="1"/>
      <c r="B137" s="156"/>
      <c r="C137" s="156"/>
      <c r="D137" s="156" t="s">
        <v>613</v>
      </c>
      <c r="E137" s="156"/>
      <c r="F137" s="156"/>
      <c r="G137" s="156"/>
      <c r="H137" s="156"/>
      <c r="I137" s="156"/>
      <c r="J137" s="156"/>
      <c r="K137" s="156"/>
      <c r="L137" s="6"/>
    </row>
    <row r="138" spans="1:12" x14ac:dyDescent="0.2">
      <c r="A138" s="2"/>
      <c r="B138" s="7"/>
      <c r="C138" s="7"/>
      <c r="D138" s="7"/>
      <c r="E138" s="7"/>
      <c r="F138" s="7"/>
      <c r="G138" s="7"/>
      <c r="H138" s="7"/>
      <c r="I138" s="7"/>
      <c r="J138" s="7"/>
      <c r="K138" s="7"/>
      <c r="L138" s="8"/>
    </row>
  </sheetData>
  <sheetProtection algorithmName="SHA-512" hashValue="SRw7SdRP7luNBtTu1EOxAqbdi/4r4bwlIY6zfIE2b1KXVtV4KowRl5fa5fhQkXKwdlGRtZs02hFIEiuBVRicNw==" saltValue="BsGBbUjbnPff1z/MKMzFsw==" spinCount="100000" sheet="1" objects="1" scenarios="1"/>
  <mergeCells count="1">
    <mergeCell ref="B31:K31"/>
  </mergeCells>
  <phoneticPr fontId="0" type="noConversion"/>
  <printOptions horizontalCentered="1" verticalCentered="1"/>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&amp;A</oddFooter>
  </headerFooter>
  <rowBreaks count="2" manualBreakCount="2">
    <brk id="48" max="16383" man="1"/>
    <brk id="10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V213"/>
  <sheetViews>
    <sheetView showGridLines="0" topLeftCell="A49" zoomScale="87" zoomScaleNormal="87" workbookViewId="0">
      <selection activeCell="B25" sqref="B25"/>
    </sheetView>
  </sheetViews>
  <sheetFormatPr defaultColWidth="9.140625" defaultRowHeight="12.75" x14ac:dyDescent="0.2"/>
  <cols>
    <col min="1" max="1" width="1.42578125" customWidth="1"/>
    <col min="2" max="2" width="12.42578125" customWidth="1"/>
    <col min="3" max="3" width="20.140625" customWidth="1"/>
    <col min="4" max="4" width="17.7109375" customWidth="1"/>
    <col min="5" max="5" width="10.42578125" customWidth="1"/>
    <col min="6" max="7" width="9.42578125" customWidth="1"/>
    <col min="8" max="9" width="10.5703125" customWidth="1"/>
    <col min="10" max="10" width="16.42578125" customWidth="1"/>
    <col min="11" max="11" width="20" style="70" customWidth="1"/>
    <col min="12" max="12" width="13.42578125" style="70" customWidth="1"/>
    <col min="13" max="13" width="1.5703125" customWidth="1"/>
    <col min="14" max="22" width="13.5703125" customWidth="1"/>
  </cols>
  <sheetData>
    <row r="1" spans="1:13" ht="18.75" customHeight="1" x14ac:dyDescent="0.2">
      <c r="A1" s="230"/>
      <c r="B1" s="4"/>
      <c r="C1" s="4"/>
      <c r="D1" s="4"/>
      <c r="E1" s="4"/>
      <c r="F1" s="4"/>
      <c r="G1" s="4"/>
      <c r="H1" s="4"/>
      <c r="I1" s="4"/>
      <c r="J1" s="4"/>
      <c r="K1" s="20"/>
      <c r="L1" s="20"/>
      <c r="M1" s="5"/>
    </row>
    <row r="2" spans="1:13" ht="15" customHeight="1" x14ac:dyDescent="0.25">
      <c r="A2" s="1"/>
      <c r="B2" s="561" t="str">
        <f>IF(Identification!C9="","",Identification!C9)</f>
        <v>Select Council Name</v>
      </c>
      <c r="C2" s="562"/>
      <c r="D2" s="562"/>
      <c r="E2" s="563"/>
      <c r="F2" s="240"/>
      <c r="G2" s="240"/>
      <c r="H2" s="240"/>
      <c r="I2" s="240"/>
      <c r="J2" s="3"/>
      <c r="K2" s="67"/>
      <c r="L2" s="18"/>
      <c r="M2" s="120"/>
    </row>
    <row r="3" spans="1:13" ht="15" customHeight="1" x14ac:dyDescent="0.25">
      <c r="A3" s="1"/>
      <c r="B3" s="82"/>
      <c r="C3" s="82"/>
      <c r="D3" s="82"/>
      <c r="E3" s="82"/>
      <c r="F3" s="240"/>
      <c r="G3" s="240"/>
      <c r="H3" s="240"/>
      <c r="I3" s="240"/>
      <c r="J3" s="3"/>
      <c r="K3" s="67"/>
      <c r="L3" s="21"/>
      <c r="M3" s="120"/>
    </row>
    <row r="4" spans="1:13" ht="12.75" customHeight="1" x14ac:dyDescent="0.2">
      <c r="A4" s="1"/>
      <c r="B4" s="18"/>
      <c r="C4" s="240" t="s">
        <v>614</v>
      </c>
      <c r="D4" s="3"/>
      <c r="E4" s="3"/>
      <c r="F4" s="3"/>
      <c r="G4" s="3"/>
      <c r="H4" s="3"/>
      <c r="I4" s="3"/>
      <c r="J4" s="3"/>
      <c r="K4" s="21"/>
      <c r="L4" s="21"/>
      <c r="M4" s="6"/>
    </row>
    <row r="5" spans="1:13" x14ac:dyDescent="0.2">
      <c r="A5" s="1"/>
      <c r="B5" s="18" t="s">
        <v>256</v>
      </c>
      <c r="C5" s="210"/>
      <c r="D5" s="9"/>
      <c r="E5" s="95"/>
      <c r="F5" s="9"/>
      <c r="G5" s="95"/>
      <c r="H5" s="9"/>
      <c r="I5" s="95"/>
      <c r="J5" s="9"/>
      <c r="K5" s="9"/>
      <c r="L5" s="21"/>
      <c r="M5" s="121"/>
    </row>
    <row r="6" spans="1:13" ht="51" customHeight="1" x14ac:dyDescent="0.2">
      <c r="A6" s="1"/>
      <c r="B6" s="112" t="s">
        <v>257</v>
      </c>
      <c r="C6" s="112" t="s">
        <v>258</v>
      </c>
      <c r="D6" s="112" t="s">
        <v>321</v>
      </c>
      <c r="E6" s="78"/>
      <c r="F6" s="250" t="s">
        <v>259</v>
      </c>
      <c r="G6" s="112"/>
      <c r="H6" s="318"/>
      <c r="I6" s="251" t="s">
        <v>260</v>
      </c>
      <c r="J6" s="250" t="s">
        <v>754</v>
      </c>
      <c r="K6" s="318"/>
      <c r="L6" s="251" t="s">
        <v>753</v>
      </c>
      <c r="M6" s="6"/>
    </row>
    <row r="7" spans="1:13" ht="12.75" customHeight="1" x14ac:dyDescent="0.2">
      <c r="A7" s="1"/>
      <c r="B7" s="319" t="s">
        <v>261</v>
      </c>
      <c r="C7" s="110">
        <f>DCOUNTA(B23:L86,C23,O23:O24)</f>
        <v>0</v>
      </c>
      <c r="D7" s="161">
        <f>DSUM(B23:L86,D23,O23:O24)</f>
        <v>0</v>
      </c>
      <c r="E7" s="78"/>
      <c r="F7" s="162">
        <f>DSUM(B23:L86,D23,O23:P24)</f>
        <v>0</v>
      </c>
      <c r="G7" s="78"/>
      <c r="H7" s="96"/>
      <c r="I7" s="163">
        <f>DSUM(B23:L86,I23,O23:O24)</f>
        <v>0</v>
      </c>
      <c r="J7" s="151">
        <f>DSUM(B23:L86,J23,O23:O24)</f>
        <v>0</v>
      </c>
      <c r="K7" s="97"/>
      <c r="L7" s="152">
        <f>DSUM(B23:L86,L23,O23:O24)</f>
        <v>0</v>
      </c>
      <c r="M7" s="6"/>
    </row>
    <row r="8" spans="1:13" ht="12.75" customHeight="1" x14ac:dyDescent="0.2">
      <c r="A8" s="1"/>
      <c r="B8" s="319" t="s">
        <v>262</v>
      </c>
      <c r="C8" s="110">
        <f>DCOUNTA(B23:L86,C23,Q23:Q24)</f>
        <v>0</v>
      </c>
      <c r="D8" s="161">
        <f>DSUM(B23:L86,D23,Q23:Q24)</f>
        <v>0</v>
      </c>
      <c r="E8" s="78"/>
      <c r="F8" s="162">
        <f>DSUM(B23:L86,D23,Q23:R24)</f>
        <v>0</v>
      </c>
      <c r="G8" s="78"/>
      <c r="H8" s="78"/>
      <c r="I8" s="163">
        <f>DSUM(B23:L86,I23,Q23:Q24)</f>
        <v>0</v>
      </c>
      <c r="J8" s="151">
        <f>DSUM(B23:L86,J23,Q23:Q24)</f>
        <v>0</v>
      </c>
      <c r="K8" s="97"/>
      <c r="L8" s="152">
        <f>DSUM(B23:L86,L23,Q23:Q24)</f>
        <v>0</v>
      </c>
      <c r="M8" s="6"/>
    </row>
    <row r="9" spans="1:13" ht="12.75" customHeight="1" x14ac:dyDescent="0.2">
      <c r="A9" s="1"/>
      <c r="B9" s="319" t="s">
        <v>263</v>
      </c>
      <c r="C9" s="110">
        <f>DCOUNTA(B23:L86,C23,S23:S24)</f>
        <v>0</v>
      </c>
      <c r="D9" s="161">
        <f>DSUM(B23:L86,D23,S23:S24)</f>
        <v>0</v>
      </c>
      <c r="E9" s="78"/>
      <c r="F9" s="162">
        <f>DSUM(B23:L86,D23,S23:T24)</f>
        <v>0</v>
      </c>
      <c r="G9" s="78"/>
      <c r="H9" s="78"/>
      <c r="I9" s="163">
        <f>DSUM(B23:L86,I23,S23:S24)</f>
        <v>0</v>
      </c>
      <c r="J9" s="151">
        <f>DSUM(B23:L86,J23,S23:S24)</f>
        <v>0</v>
      </c>
      <c r="K9" s="97"/>
      <c r="L9" s="152">
        <f>DSUM(B23:L86,L23,S23:S24)</f>
        <v>0</v>
      </c>
      <c r="M9" s="6"/>
    </row>
    <row r="10" spans="1:13" ht="12.75" customHeight="1" x14ac:dyDescent="0.2">
      <c r="A10" s="1"/>
      <c r="B10" s="319" t="s">
        <v>264</v>
      </c>
      <c r="C10" s="110">
        <f>DCOUNTA(B23:L86,C23,U23:U24)</f>
        <v>0</v>
      </c>
      <c r="D10" s="161">
        <f>DSUM(B23:L86,D23,U23:U24)</f>
        <v>0</v>
      </c>
      <c r="E10" s="78"/>
      <c r="F10" s="162">
        <f>DSUM(B23:L86,D23,U23:V24)</f>
        <v>0</v>
      </c>
      <c r="G10" s="78"/>
      <c r="H10" s="78"/>
      <c r="I10" s="163">
        <f>DSUM(B23:L86,I23,U23:U24)</f>
        <v>0</v>
      </c>
      <c r="J10" s="151">
        <f>DSUM(B23:L86,J23,U23:U24)</f>
        <v>0</v>
      </c>
      <c r="K10" s="97"/>
      <c r="L10" s="152">
        <f>DSUM(B23:L86,L23,U23:U24)</f>
        <v>0</v>
      </c>
      <c r="M10" s="6"/>
    </row>
    <row r="11" spans="1:13" ht="13.5" customHeight="1" x14ac:dyDescent="0.2">
      <c r="A11" s="1"/>
      <c r="B11" s="320" t="s">
        <v>265</v>
      </c>
      <c r="C11" s="111">
        <f>SUM(C7:C10)</f>
        <v>0</v>
      </c>
      <c r="D11" s="161">
        <f>SUM(D7:D10)</f>
        <v>0</v>
      </c>
      <c r="E11" s="3"/>
      <c r="F11" s="161">
        <f>SUM(F7:F10)</f>
        <v>0</v>
      </c>
      <c r="G11" s="3"/>
      <c r="H11" s="3"/>
      <c r="I11" s="161">
        <f>SUM(I7:I10)</f>
        <v>0</v>
      </c>
      <c r="J11" s="111">
        <f>SUM(J7:J10)</f>
        <v>0</v>
      </c>
      <c r="K11" s="320"/>
      <c r="L11" s="111">
        <f>SUM(L7:L10)</f>
        <v>0</v>
      </c>
      <c r="M11" s="6"/>
    </row>
    <row r="12" spans="1:13" ht="13.5" customHeight="1" x14ac:dyDescent="0.2">
      <c r="A12" s="1"/>
      <c r="B12" s="320"/>
      <c r="C12" s="172"/>
      <c r="D12" s="176"/>
      <c r="E12" s="3"/>
      <c r="F12" s="176"/>
      <c r="G12" s="3"/>
      <c r="H12" s="3"/>
      <c r="I12" s="176"/>
      <c r="J12" s="172"/>
      <c r="K12" s="320"/>
      <c r="L12" s="172"/>
      <c r="M12" s="6"/>
    </row>
    <row r="13" spans="1:13" ht="27.75" customHeight="1" x14ac:dyDescent="0.2">
      <c r="A13" s="1"/>
      <c r="B13" s="552" t="s">
        <v>663</v>
      </c>
      <c r="C13" s="552"/>
      <c r="D13" s="552"/>
      <c r="E13" s="552"/>
      <c r="F13" s="552"/>
      <c r="G13" s="552"/>
      <c r="H13" s="552"/>
      <c r="I13" s="552"/>
      <c r="J13" s="552"/>
      <c r="K13" s="552"/>
      <c r="L13" s="552"/>
      <c r="M13" s="6"/>
    </row>
    <row r="14" spans="1:13" ht="13.5" customHeight="1" x14ac:dyDescent="0.2">
      <c r="A14" s="2"/>
      <c r="B14" s="321"/>
      <c r="C14" s="321"/>
      <c r="D14" s="7"/>
      <c r="E14" s="7"/>
      <c r="F14" s="7"/>
      <c r="G14" s="7"/>
      <c r="H14" s="7"/>
      <c r="I14" s="7"/>
      <c r="J14" s="43"/>
      <c r="K14" s="322"/>
      <c r="L14" s="43"/>
      <c r="M14" s="8"/>
    </row>
    <row r="15" spans="1:13" ht="13.5" customHeight="1" x14ac:dyDescent="0.2">
      <c r="A15" s="25"/>
      <c r="B15" s="239"/>
      <c r="C15" s="239"/>
      <c r="D15" s="4"/>
      <c r="E15" s="4"/>
      <c r="F15" s="4"/>
      <c r="G15" s="4"/>
      <c r="H15" s="4"/>
      <c r="I15" s="4"/>
      <c r="J15" s="4"/>
      <c r="K15" s="20"/>
      <c r="L15" s="323"/>
      <c r="M15" s="127"/>
    </row>
    <row r="16" spans="1:13" ht="15.75" customHeight="1" x14ac:dyDescent="0.25">
      <c r="A16" s="1"/>
      <c r="B16" s="30" t="s">
        <v>755</v>
      </c>
      <c r="C16" s="30"/>
      <c r="D16" s="324"/>
      <c r="E16" s="324"/>
      <c r="F16" s="324"/>
      <c r="G16" s="324"/>
      <c r="H16" s="324"/>
      <c r="I16" s="324"/>
      <c r="J16" s="22"/>
      <c r="K16" s="23"/>
      <c r="L16" s="23"/>
      <c r="M16" s="122"/>
    </row>
    <row r="17" spans="1:22" ht="12.75" customHeight="1" x14ac:dyDescent="0.2">
      <c r="A17" s="1"/>
      <c r="B17" s="28"/>
      <c r="C17" s="28"/>
      <c r="D17" s="240"/>
      <c r="E17" s="240"/>
      <c r="F17" s="240"/>
      <c r="G17" s="240"/>
      <c r="H17" s="240"/>
      <c r="I17" s="240"/>
      <c r="J17" s="3"/>
      <c r="K17" s="21"/>
      <c r="L17" s="21"/>
      <c r="M17" s="120"/>
    </row>
    <row r="18" spans="1:22" ht="24.6" customHeight="1" x14ac:dyDescent="0.2">
      <c r="A18" s="1"/>
      <c r="B18" s="564" t="s">
        <v>756</v>
      </c>
      <c r="C18" s="565"/>
      <c r="D18" s="565"/>
      <c r="E18" s="565"/>
      <c r="F18" s="565"/>
      <c r="G18" s="565"/>
      <c r="H18" s="565"/>
      <c r="I18" s="565"/>
      <c r="J18" s="565"/>
      <c r="K18" s="565"/>
      <c r="L18" s="565"/>
      <c r="M18" s="6"/>
    </row>
    <row r="19" spans="1:22" s="119" customFormat="1" ht="15" customHeight="1" x14ac:dyDescent="0.2">
      <c r="A19" s="75"/>
      <c r="B19" s="117" t="s">
        <v>757</v>
      </c>
      <c r="C19" s="76"/>
      <c r="D19" s="76"/>
      <c r="E19" s="76"/>
      <c r="F19" s="76"/>
      <c r="G19" s="76"/>
      <c r="H19" s="76"/>
      <c r="I19" s="76"/>
      <c r="J19" s="76"/>
      <c r="K19" s="118"/>
      <c r="L19" s="118"/>
      <c r="M19" s="77"/>
    </row>
    <row r="20" spans="1:22" s="119" customFormat="1" ht="12.75" customHeight="1" x14ac:dyDescent="0.2">
      <c r="A20" s="75"/>
      <c r="B20" s="117" t="s">
        <v>758</v>
      </c>
      <c r="C20" s="76"/>
      <c r="D20" s="76"/>
      <c r="E20" s="76"/>
      <c r="F20" s="76"/>
      <c r="G20" s="76"/>
      <c r="H20" s="76"/>
      <c r="I20" s="76"/>
      <c r="J20" s="76"/>
      <c r="K20" s="118"/>
      <c r="L20" s="118"/>
      <c r="M20" s="77"/>
    </row>
    <row r="21" spans="1:22" ht="18" customHeight="1" x14ac:dyDescent="0.2">
      <c r="A21" s="1"/>
      <c r="B21" s="158"/>
      <c r="C21" s="159"/>
      <c r="D21" s="159"/>
      <c r="E21" s="159"/>
      <c r="F21" s="3"/>
      <c r="G21" s="3"/>
      <c r="H21" s="3"/>
      <c r="I21" s="188"/>
      <c r="J21" s="188"/>
      <c r="K21" s="21"/>
      <c r="L21" s="21"/>
      <c r="M21" s="6"/>
    </row>
    <row r="22" spans="1:22" s="69" customFormat="1" ht="57.75" customHeight="1" x14ac:dyDescent="0.2">
      <c r="A22" s="32"/>
      <c r="B22" s="112" t="s">
        <v>266</v>
      </c>
      <c r="C22" s="112" t="s">
        <v>267</v>
      </c>
      <c r="D22" s="112" t="s">
        <v>321</v>
      </c>
      <c r="E22" s="112" t="s">
        <v>493</v>
      </c>
      <c r="F22" s="112" t="s">
        <v>269</v>
      </c>
      <c r="G22" s="112" t="s">
        <v>270</v>
      </c>
      <c r="H22" s="113" t="s">
        <v>271</v>
      </c>
      <c r="I22" s="112" t="s">
        <v>260</v>
      </c>
      <c r="J22" s="114" t="s">
        <v>754</v>
      </c>
      <c r="K22" s="114" t="s">
        <v>272</v>
      </c>
      <c r="L22" s="112" t="s">
        <v>759</v>
      </c>
      <c r="M22" s="36"/>
    </row>
    <row r="23" spans="1:22" s="69" customFormat="1" ht="25.5" hidden="1" customHeight="1" x14ac:dyDescent="0.2">
      <c r="A23" s="32"/>
      <c r="B23" s="33" t="s">
        <v>273</v>
      </c>
      <c r="C23" s="33" t="s">
        <v>274</v>
      </c>
      <c r="D23" s="33" t="s">
        <v>275</v>
      </c>
      <c r="E23" s="33" t="s">
        <v>276</v>
      </c>
      <c r="F23" s="33" t="s">
        <v>277</v>
      </c>
      <c r="G23" s="129"/>
      <c r="H23" s="68" t="s">
        <v>278</v>
      </c>
      <c r="I23" s="33" t="s">
        <v>279</v>
      </c>
      <c r="J23" s="34" t="s">
        <v>280</v>
      </c>
      <c r="K23" s="34" t="s">
        <v>281</v>
      </c>
      <c r="L23" s="35" t="s">
        <v>282</v>
      </c>
      <c r="M23" s="36"/>
      <c r="O23" s="69" t="s">
        <v>273</v>
      </c>
      <c r="P23" s="69" t="s">
        <v>277</v>
      </c>
      <c r="Q23" s="69" t="s">
        <v>273</v>
      </c>
      <c r="R23" s="69" t="s">
        <v>277</v>
      </c>
      <c r="S23" s="69" t="s">
        <v>273</v>
      </c>
      <c r="T23" s="69" t="s">
        <v>277</v>
      </c>
      <c r="U23" s="69" t="s">
        <v>273</v>
      </c>
      <c r="V23" s="69" t="s">
        <v>277</v>
      </c>
    </row>
    <row r="24" spans="1:22" hidden="1" x14ac:dyDescent="0.2">
      <c r="A24" s="1"/>
      <c r="B24" s="104"/>
      <c r="C24" s="107"/>
      <c r="D24" s="105"/>
      <c r="E24" s="104"/>
      <c r="F24" s="105"/>
      <c r="G24" s="108"/>
      <c r="H24" s="105"/>
      <c r="I24" s="105"/>
      <c r="J24" s="106"/>
      <c r="K24" s="106"/>
      <c r="L24" s="132"/>
      <c r="M24" s="6"/>
      <c r="O24" t="s">
        <v>261</v>
      </c>
      <c r="P24" t="s">
        <v>283</v>
      </c>
      <c r="Q24" t="s">
        <v>262</v>
      </c>
      <c r="R24" t="s">
        <v>283</v>
      </c>
      <c r="S24" t="s">
        <v>263</v>
      </c>
      <c r="T24" t="s">
        <v>283</v>
      </c>
      <c r="U24" t="s">
        <v>264</v>
      </c>
      <c r="V24" t="s">
        <v>283</v>
      </c>
    </row>
    <row r="25" spans="1:22" x14ac:dyDescent="0.2">
      <c r="A25" s="1"/>
      <c r="B25" s="104"/>
      <c r="C25" s="107"/>
      <c r="D25" s="105"/>
      <c r="E25" s="104"/>
      <c r="F25" s="105"/>
      <c r="G25" s="108" t="str">
        <f t="shared" ref="G25:G86" si="0">IF(F25="","",D25*F25/L25)</f>
        <v/>
      </c>
      <c r="H25" s="105"/>
      <c r="I25" s="105"/>
      <c r="J25" s="459"/>
      <c r="K25" s="106"/>
      <c r="L25" s="132" t="str">
        <f t="shared" ref="L25:L86" si="1">IF(D25="","",IF(F25&lt;&gt;"",F25*D25+J25*(E25/100),(J25-K25)*(E25/100)+H25*I25))</f>
        <v/>
      </c>
      <c r="M25" s="6"/>
    </row>
    <row r="26" spans="1:22" x14ac:dyDescent="0.2">
      <c r="A26" s="1"/>
      <c r="B26" s="104"/>
      <c r="C26" s="107"/>
      <c r="D26" s="105"/>
      <c r="E26" s="104"/>
      <c r="F26" s="105"/>
      <c r="G26" s="108" t="str">
        <f t="shared" si="0"/>
        <v/>
      </c>
      <c r="H26" s="105"/>
      <c r="I26" s="105"/>
      <c r="J26" s="459"/>
      <c r="K26" s="106"/>
      <c r="L26" s="132" t="str">
        <f t="shared" si="1"/>
        <v/>
      </c>
      <c r="M26" s="6"/>
    </row>
    <row r="27" spans="1:22" x14ac:dyDescent="0.2">
      <c r="A27" s="1"/>
      <c r="B27" s="104"/>
      <c r="C27" s="107"/>
      <c r="D27" s="105"/>
      <c r="E27" s="104"/>
      <c r="F27" s="105"/>
      <c r="G27" s="108" t="str">
        <f t="shared" si="0"/>
        <v/>
      </c>
      <c r="H27" s="105"/>
      <c r="I27" s="105"/>
      <c r="J27" s="459"/>
      <c r="K27" s="106"/>
      <c r="L27" s="132" t="str">
        <f t="shared" si="1"/>
        <v/>
      </c>
      <c r="M27" s="6"/>
    </row>
    <row r="28" spans="1:22" x14ac:dyDescent="0.2">
      <c r="A28" s="1"/>
      <c r="B28" s="104"/>
      <c r="C28" s="107"/>
      <c r="D28" s="105"/>
      <c r="E28" s="104"/>
      <c r="F28" s="105"/>
      <c r="G28" s="108" t="str">
        <f t="shared" si="0"/>
        <v/>
      </c>
      <c r="H28" s="105"/>
      <c r="I28" s="105"/>
      <c r="J28" s="459"/>
      <c r="K28" s="106"/>
      <c r="L28" s="132" t="str">
        <f t="shared" si="1"/>
        <v/>
      </c>
      <c r="M28" s="6"/>
    </row>
    <row r="29" spans="1:22" x14ac:dyDescent="0.2">
      <c r="A29" s="1"/>
      <c r="B29" s="104"/>
      <c r="C29" s="107"/>
      <c r="D29" s="105"/>
      <c r="E29" s="104"/>
      <c r="F29" s="105"/>
      <c r="G29" s="108" t="str">
        <f t="shared" si="0"/>
        <v/>
      </c>
      <c r="H29" s="105"/>
      <c r="I29" s="105"/>
      <c r="J29" s="459"/>
      <c r="K29" s="106"/>
      <c r="L29" s="132" t="str">
        <f t="shared" si="1"/>
        <v/>
      </c>
      <c r="M29" s="6"/>
    </row>
    <row r="30" spans="1:22" x14ac:dyDescent="0.2">
      <c r="A30" s="1"/>
      <c r="B30" s="104"/>
      <c r="C30" s="107"/>
      <c r="D30" s="105"/>
      <c r="E30" s="104"/>
      <c r="F30" s="105"/>
      <c r="G30" s="108" t="str">
        <f t="shared" si="0"/>
        <v/>
      </c>
      <c r="H30" s="105"/>
      <c r="I30" s="105"/>
      <c r="J30" s="459"/>
      <c r="K30" s="106"/>
      <c r="L30" s="132" t="str">
        <f t="shared" si="1"/>
        <v/>
      </c>
      <c r="M30" s="6"/>
    </row>
    <row r="31" spans="1:22" x14ac:dyDescent="0.2">
      <c r="A31" s="1"/>
      <c r="B31" s="104"/>
      <c r="C31" s="107"/>
      <c r="D31" s="105"/>
      <c r="E31" s="104"/>
      <c r="F31" s="105"/>
      <c r="G31" s="108" t="str">
        <f t="shared" si="0"/>
        <v/>
      </c>
      <c r="H31" s="105"/>
      <c r="I31" s="105"/>
      <c r="J31" s="459"/>
      <c r="K31" s="106"/>
      <c r="L31" s="132" t="str">
        <f t="shared" si="1"/>
        <v/>
      </c>
      <c r="M31" s="6"/>
    </row>
    <row r="32" spans="1:22" x14ac:dyDescent="0.2">
      <c r="A32" s="1"/>
      <c r="B32" s="104"/>
      <c r="C32" s="107"/>
      <c r="D32" s="105"/>
      <c r="E32" s="104"/>
      <c r="F32" s="105"/>
      <c r="G32" s="108" t="str">
        <f t="shared" si="0"/>
        <v/>
      </c>
      <c r="H32" s="105"/>
      <c r="I32" s="105"/>
      <c r="J32" s="459"/>
      <c r="K32" s="106"/>
      <c r="L32" s="132" t="str">
        <f t="shared" si="1"/>
        <v/>
      </c>
      <c r="M32" s="6"/>
    </row>
    <row r="33" spans="1:13" x14ac:dyDescent="0.2">
      <c r="A33" s="1"/>
      <c r="B33" s="104"/>
      <c r="C33" s="107"/>
      <c r="D33" s="105"/>
      <c r="E33" s="104"/>
      <c r="F33" s="105"/>
      <c r="G33" s="108" t="str">
        <f t="shared" si="0"/>
        <v/>
      </c>
      <c r="H33" s="105"/>
      <c r="I33" s="105"/>
      <c r="J33" s="459"/>
      <c r="K33" s="106"/>
      <c r="L33" s="132" t="str">
        <f t="shared" si="1"/>
        <v/>
      </c>
      <c r="M33" s="6"/>
    </row>
    <row r="34" spans="1:13" x14ac:dyDescent="0.2">
      <c r="A34" s="1"/>
      <c r="B34" s="104"/>
      <c r="C34" s="107"/>
      <c r="D34" s="105"/>
      <c r="E34" s="104"/>
      <c r="F34" s="105"/>
      <c r="G34" s="108" t="str">
        <f t="shared" si="0"/>
        <v/>
      </c>
      <c r="H34" s="105"/>
      <c r="I34" s="105"/>
      <c r="J34" s="459"/>
      <c r="K34" s="106"/>
      <c r="L34" s="132" t="str">
        <f t="shared" si="1"/>
        <v/>
      </c>
      <c r="M34" s="6"/>
    </row>
    <row r="35" spans="1:13" x14ac:dyDescent="0.2">
      <c r="A35" s="1"/>
      <c r="B35" s="104"/>
      <c r="C35" s="107"/>
      <c r="D35" s="105"/>
      <c r="E35" s="104"/>
      <c r="F35" s="105"/>
      <c r="G35" s="108" t="str">
        <f t="shared" si="0"/>
        <v/>
      </c>
      <c r="H35" s="105"/>
      <c r="I35" s="105"/>
      <c r="J35" s="459"/>
      <c r="K35" s="106"/>
      <c r="L35" s="132" t="str">
        <f t="shared" si="1"/>
        <v/>
      </c>
      <c r="M35" s="6"/>
    </row>
    <row r="36" spans="1:13" x14ac:dyDescent="0.2">
      <c r="A36" s="1"/>
      <c r="B36" s="104"/>
      <c r="C36" s="107"/>
      <c r="D36" s="105"/>
      <c r="E36" s="104"/>
      <c r="F36" s="105"/>
      <c r="G36" s="108" t="str">
        <f t="shared" si="0"/>
        <v/>
      </c>
      <c r="H36" s="105"/>
      <c r="I36" s="105"/>
      <c r="J36" s="459"/>
      <c r="K36" s="106"/>
      <c r="L36" s="132" t="str">
        <f t="shared" si="1"/>
        <v/>
      </c>
      <c r="M36" s="6"/>
    </row>
    <row r="37" spans="1:13" x14ac:dyDescent="0.2">
      <c r="A37" s="209"/>
      <c r="B37" s="233"/>
      <c r="C37" s="107"/>
      <c r="D37" s="105"/>
      <c r="E37" s="104"/>
      <c r="F37" s="105"/>
      <c r="G37" s="108" t="str">
        <f t="shared" si="0"/>
        <v/>
      </c>
      <c r="H37" s="105"/>
      <c r="I37" s="105"/>
      <c r="J37" s="459"/>
      <c r="K37" s="106"/>
      <c r="L37" s="234" t="str">
        <f t="shared" si="1"/>
        <v/>
      </c>
      <c r="M37" s="209"/>
    </row>
    <row r="38" spans="1:13" x14ac:dyDescent="0.2">
      <c r="A38" s="1"/>
      <c r="B38" s="104"/>
      <c r="C38" s="107"/>
      <c r="D38" s="105"/>
      <c r="E38" s="104"/>
      <c r="F38" s="105"/>
      <c r="G38" s="108" t="str">
        <f t="shared" si="0"/>
        <v/>
      </c>
      <c r="H38" s="105"/>
      <c r="I38" s="105"/>
      <c r="J38" s="459"/>
      <c r="K38" s="106"/>
      <c r="L38" s="132" t="str">
        <f t="shared" si="1"/>
        <v/>
      </c>
      <c r="M38" s="6"/>
    </row>
    <row r="39" spans="1:13" x14ac:dyDescent="0.2">
      <c r="A39" s="1"/>
      <c r="B39" s="104"/>
      <c r="C39" s="107"/>
      <c r="D39" s="105"/>
      <c r="E39" s="104"/>
      <c r="F39" s="105"/>
      <c r="G39" s="108" t="str">
        <f t="shared" si="0"/>
        <v/>
      </c>
      <c r="H39" s="105"/>
      <c r="I39" s="105"/>
      <c r="J39" s="459"/>
      <c r="K39" s="106"/>
      <c r="L39" s="132" t="str">
        <f t="shared" ref="L39:L44" si="2">IF(D39="","",IF(F39&lt;&gt;"",F39*D39+J39*(E39/100),(J39-K39)*(E39/100)+H39*I39))</f>
        <v/>
      </c>
      <c r="M39" s="6"/>
    </row>
    <row r="40" spans="1:13" x14ac:dyDescent="0.2">
      <c r="A40" s="1"/>
      <c r="B40" s="104"/>
      <c r="C40" s="107"/>
      <c r="D40" s="105"/>
      <c r="E40" s="104"/>
      <c r="F40" s="105"/>
      <c r="G40" s="108" t="str">
        <f t="shared" si="0"/>
        <v/>
      </c>
      <c r="H40" s="105"/>
      <c r="I40" s="105"/>
      <c r="J40" s="459"/>
      <c r="K40" s="106"/>
      <c r="L40" s="132" t="str">
        <f t="shared" si="2"/>
        <v/>
      </c>
      <c r="M40" s="6"/>
    </row>
    <row r="41" spans="1:13" x14ac:dyDescent="0.2">
      <c r="A41" s="1"/>
      <c r="B41" s="104"/>
      <c r="C41" s="107"/>
      <c r="D41" s="105"/>
      <c r="E41" s="104"/>
      <c r="F41" s="105"/>
      <c r="G41" s="108" t="str">
        <f t="shared" si="0"/>
        <v/>
      </c>
      <c r="H41" s="105"/>
      <c r="I41" s="105"/>
      <c r="J41" s="459"/>
      <c r="K41" s="106"/>
      <c r="L41" s="132" t="str">
        <f t="shared" si="2"/>
        <v/>
      </c>
      <c r="M41" s="6"/>
    </row>
    <row r="42" spans="1:13" x14ac:dyDescent="0.2">
      <c r="A42" s="1"/>
      <c r="B42" s="104"/>
      <c r="C42" s="107"/>
      <c r="D42" s="105"/>
      <c r="E42" s="104"/>
      <c r="F42" s="105"/>
      <c r="G42" s="108" t="str">
        <f t="shared" si="0"/>
        <v/>
      </c>
      <c r="H42" s="105"/>
      <c r="I42" s="105"/>
      <c r="J42" s="459"/>
      <c r="K42" s="106"/>
      <c r="L42" s="132" t="str">
        <f t="shared" si="2"/>
        <v/>
      </c>
      <c r="M42" s="6"/>
    </row>
    <row r="43" spans="1:13" x14ac:dyDescent="0.2">
      <c r="A43" s="1"/>
      <c r="B43" s="104"/>
      <c r="C43" s="107"/>
      <c r="D43" s="105"/>
      <c r="E43" s="104"/>
      <c r="F43" s="105"/>
      <c r="G43" s="108" t="str">
        <f t="shared" si="0"/>
        <v/>
      </c>
      <c r="H43" s="105"/>
      <c r="I43" s="105"/>
      <c r="J43" s="459"/>
      <c r="K43" s="106"/>
      <c r="L43" s="132" t="str">
        <f t="shared" si="2"/>
        <v/>
      </c>
      <c r="M43" s="6"/>
    </row>
    <row r="44" spans="1:13" x14ac:dyDescent="0.2">
      <c r="A44" s="1"/>
      <c r="B44" s="104"/>
      <c r="C44" s="107"/>
      <c r="D44" s="105"/>
      <c r="E44" s="104"/>
      <c r="F44" s="105"/>
      <c r="G44" s="108" t="str">
        <f t="shared" si="0"/>
        <v/>
      </c>
      <c r="H44" s="105"/>
      <c r="I44" s="105"/>
      <c r="J44" s="459"/>
      <c r="K44" s="106"/>
      <c r="L44" s="132" t="str">
        <f t="shared" si="2"/>
        <v/>
      </c>
      <c r="M44" s="6"/>
    </row>
    <row r="45" spans="1:13" x14ac:dyDescent="0.2">
      <c r="A45" s="1"/>
      <c r="B45" s="104"/>
      <c r="C45" s="107"/>
      <c r="D45" s="105"/>
      <c r="E45" s="104"/>
      <c r="F45" s="105"/>
      <c r="G45" s="108" t="str">
        <f t="shared" si="0"/>
        <v/>
      </c>
      <c r="H45" s="105"/>
      <c r="I45" s="105"/>
      <c r="J45" s="459"/>
      <c r="K45" s="106"/>
      <c r="L45" s="132" t="str">
        <f t="shared" si="1"/>
        <v/>
      </c>
      <c r="M45" s="6"/>
    </row>
    <row r="46" spans="1:13" x14ac:dyDescent="0.2">
      <c r="A46" s="1"/>
      <c r="B46" s="104"/>
      <c r="C46" s="107"/>
      <c r="D46" s="105"/>
      <c r="E46" s="104"/>
      <c r="F46" s="105"/>
      <c r="G46" s="108" t="str">
        <f t="shared" si="0"/>
        <v/>
      </c>
      <c r="H46" s="105"/>
      <c r="I46" s="105"/>
      <c r="J46" s="459"/>
      <c r="K46" s="106"/>
      <c r="L46" s="132" t="str">
        <f t="shared" si="1"/>
        <v/>
      </c>
      <c r="M46" s="6"/>
    </row>
    <row r="47" spans="1:13" x14ac:dyDescent="0.2">
      <c r="A47" s="1"/>
      <c r="B47" s="104"/>
      <c r="C47" s="107"/>
      <c r="D47" s="105"/>
      <c r="E47" s="104"/>
      <c r="F47" s="105"/>
      <c r="G47" s="108" t="str">
        <f t="shared" si="0"/>
        <v/>
      </c>
      <c r="H47" s="105"/>
      <c r="I47" s="105"/>
      <c r="J47" s="459"/>
      <c r="K47" s="106"/>
      <c r="L47" s="132" t="str">
        <f t="shared" si="1"/>
        <v/>
      </c>
      <c r="M47" s="6"/>
    </row>
    <row r="48" spans="1:13" x14ac:dyDescent="0.2">
      <c r="A48" s="1"/>
      <c r="B48" s="104"/>
      <c r="C48" s="107"/>
      <c r="D48" s="105"/>
      <c r="E48" s="104"/>
      <c r="F48" s="105"/>
      <c r="G48" s="108" t="str">
        <f t="shared" si="0"/>
        <v/>
      </c>
      <c r="H48" s="105"/>
      <c r="I48" s="105"/>
      <c r="J48" s="459"/>
      <c r="K48" s="106"/>
      <c r="L48" s="132" t="str">
        <f t="shared" si="1"/>
        <v/>
      </c>
      <c r="M48" s="6"/>
    </row>
    <row r="49" spans="1:13" x14ac:dyDescent="0.2">
      <c r="A49" s="1"/>
      <c r="B49" s="104"/>
      <c r="C49" s="107"/>
      <c r="D49" s="105"/>
      <c r="E49" s="104"/>
      <c r="F49" s="105"/>
      <c r="G49" s="108" t="str">
        <f t="shared" si="0"/>
        <v/>
      </c>
      <c r="H49" s="105"/>
      <c r="I49" s="105"/>
      <c r="J49" s="459"/>
      <c r="K49" s="106"/>
      <c r="L49" s="132" t="str">
        <f t="shared" si="1"/>
        <v/>
      </c>
      <c r="M49" s="6"/>
    </row>
    <row r="50" spans="1:13" x14ac:dyDescent="0.2">
      <c r="A50" s="1"/>
      <c r="B50" s="104"/>
      <c r="C50" s="107"/>
      <c r="D50" s="105"/>
      <c r="E50" s="104"/>
      <c r="F50" s="105"/>
      <c r="G50" s="108" t="str">
        <f t="shared" si="0"/>
        <v/>
      </c>
      <c r="H50" s="105"/>
      <c r="I50" s="105"/>
      <c r="J50" s="459"/>
      <c r="K50" s="106"/>
      <c r="L50" s="132" t="str">
        <f t="shared" si="1"/>
        <v/>
      </c>
      <c r="M50" s="6"/>
    </row>
    <row r="51" spans="1:13" x14ac:dyDescent="0.2">
      <c r="A51" s="1"/>
      <c r="B51" s="104"/>
      <c r="C51" s="107"/>
      <c r="D51" s="105"/>
      <c r="E51" s="104"/>
      <c r="F51" s="105"/>
      <c r="G51" s="108" t="str">
        <f t="shared" si="0"/>
        <v/>
      </c>
      <c r="H51" s="105"/>
      <c r="I51" s="105"/>
      <c r="J51" s="459"/>
      <c r="K51" s="106"/>
      <c r="L51" s="132" t="str">
        <f t="shared" si="1"/>
        <v/>
      </c>
      <c r="M51" s="6"/>
    </row>
    <row r="52" spans="1:13" x14ac:dyDescent="0.2">
      <c r="A52" s="1"/>
      <c r="B52" s="104"/>
      <c r="C52" s="107"/>
      <c r="D52" s="105"/>
      <c r="E52" s="104"/>
      <c r="F52" s="105"/>
      <c r="G52" s="108" t="str">
        <f t="shared" si="0"/>
        <v/>
      </c>
      <c r="H52" s="105"/>
      <c r="I52" s="105"/>
      <c r="J52" s="459"/>
      <c r="K52" s="106"/>
      <c r="L52" s="132" t="str">
        <f t="shared" si="1"/>
        <v/>
      </c>
      <c r="M52" s="6"/>
    </row>
    <row r="53" spans="1:13" x14ac:dyDescent="0.2">
      <c r="A53" s="1"/>
      <c r="B53" s="104"/>
      <c r="C53" s="107"/>
      <c r="D53" s="105"/>
      <c r="E53" s="104"/>
      <c r="F53" s="105"/>
      <c r="G53" s="108" t="str">
        <f t="shared" si="0"/>
        <v/>
      </c>
      <c r="H53" s="105"/>
      <c r="I53" s="105"/>
      <c r="J53" s="459"/>
      <c r="K53" s="106"/>
      <c r="L53" s="132" t="str">
        <f t="shared" si="1"/>
        <v/>
      </c>
      <c r="M53" s="6"/>
    </row>
    <row r="54" spans="1:13" x14ac:dyDescent="0.2">
      <c r="A54" s="1"/>
      <c r="B54" s="104"/>
      <c r="C54" s="107"/>
      <c r="D54" s="105"/>
      <c r="E54" s="104"/>
      <c r="F54" s="105"/>
      <c r="G54" s="108" t="str">
        <f t="shared" si="0"/>
        <v/>
      </c>
      <c r="H54" s="105"/>
      <c r="I54" s="105"/>
      <c r="J54" s="459"/>
      <c r="K54" s="106"/>
      <c r="L54" s="132" t="str">
        <f t="shared" si="1"/>
        <v/>
      </c>
      <c r="M54" s="6"/>
    </row>
    <row r="55" spans="1:13" x14ac:dyDescent="0.2">
      <c r="A55" s="1"/>
      <c r="B55" s="104"/>
      <c r="C55" s="107"/>
      <c r="D55" s="105"/>
      <c r="E55" s="104"/>
      <c r="F55" s="105"/>
      <c r="G55" s="108" t="str">
        <f t="shared" si="0"/>
        <v/>
      </c>
      <c r="H55" s="105"/>
      <c r="I55" s="105"/>
      <c r="J55" s="459"/>
      <c r="K55" s="106"/>
      <c r="L55" s="132" t="str">
        <f t="shared" si="1"/>
        <v/>
      </c>
      <c r="M55" s="6"/>
    </row>
    <row r="56" spans="1:13" x14ac:dyDescent="0.2">
      <c r="A56" s="1"/>
      <c r="B56" s="104"/>
      <c r="C56" s="107"/>
      <c r="D56" s="105"/>
      <c r="E56" s="104"/>
      <c r="F56" s="105"/>
      <c r="G56" s="108" t="str">
        <f t="shared" si="0"/>
        <v/>
      </c>
      <c r="H56" s="105"/>
      <c r="I56" s="105"/>
      <c r="J56" s="459"/>
      <c r="K56" s="106"/>
      <c r="L56" s="132" t="str">
        <f t="shared" si="1"/>
        <v/>
      </c>
      <c r="M56" s="6"/>
    </row>
    <row r="57" spans="1:13" x14ac:dyDescent="0.2">
      <c r="A57" s="1"/>
      <c r="B57" s="104"/>
      <c r="C57" s="107"/>
      <c r="D57" s="105"/>
      <c r="E57" s="104"/>
      <c r="F57" s="105"/>
      <c r="G57" s="108" t="str">
        <f t="shared" si="0"/>
        <v/>
      </c>
      <c r="H57" s="105"/>
      <c r="I57" s="105"/>
      <c r="J57" s="459"/>
      <c r="K57" s="106"/>
      <c r="L57" s="132" t="str">
        <f t="shared" si="1"/>
        <v/>
      </c>
      <c r="M57" s="6"/>
    </row>
    <row r="58" spans="1:13" x14ac:dyDescent="0.2">
      <c r="A58" s="1"/>
      <c r="B58" s="104"/>
      <c r="C58" s="107"/>
      <c r="D58" s="105"/>
      <c r="E58" s="104"/>
      <c r="F58" s="105"/>
      <c r="G58" s="108" t="str">
        <f t="shared" si="0"/>
        <v/>
      </c>
      <c r="H58" s="105"/>
      <c r="I58" s="105"/>
      <c r="J58" s="459"/>
      <c r="K58" s="106"/>
      <c r="L58" s="132" t="str">
        <f t="shared" si="1"/>
        <v/>
      </c>
      <c r="M58" s="6"/>
    </row>
    <row r="59" spans="1:13" x14ac:dyDescent="0.2">
      <c r="A59" s="1"/>
      <c r="B59" s="104"/>
      <c r="C59" s="107"/>
      <c r="D59" s="105"/>
      <c r="E59" s="104"/>
      <c r="F59" s="105"/>
      <c r="G59" s="108" t="str">
        <f t="shared" si="0"/>
        <v/>
      </c>
      <c r="H59" s="105"/>
      <c r="I59" s="105"/>
      <c r="J59" s="459"/>
      <c r="K59" s="106"/>
      <c r="L59" s="132" t="str">
        <f t="shared" si="1"/>
        <v/>
      </c>
      <c r="M59" s="6"/>
    </row>
    <row r="60" spans="1:13" x14ac:dyDescent="0.2">
      <c r="A60" s="1"/>
      <c r="B60" s="104"/>
      <c r="C60" s="107"/>
      <c r="D60" s="105"/>
      <c r="E60" s="104"/>
      <c r="F60" s="105"/>
      <c r="G60" s="108" t="str">
        <f t="shared" si="0"/>
        <v/>
      </c>
      <c r="H60" s="105"/>
      <c r="I60" s="105"/>
      <c r="J60" s="459"/>
      <c r="K60" s="106"/>
      <c r="L60" s="132" t="str">
        <f t="shared" si="1"/>
        <v/>
      </c>
      <c r="M60" s="6"/>
    </row>
    <row r="61" spans="1:13" x14ac:dyDescent="0.2">
      <c r="A61" s="1"/>
      <c r="B61" s="104"/>
      <c r="C61" s="107"/>
      <c r="D61" s="105"/>
      <c r="E61" s="104"/>
      <c r="F61" s="105"/>
      <c r="G61" s="108" t="str">
        <f t="shared" si="0"/>
        <v/>
      </c>
      <c r="H61" s="105"/>
      <c r="I61" s="105"/>
      <c r="J61" s="459"/>
      <c r="K61" s="106"/>
      <c r="L61" s="132" t="str">
        <f t="shared" si="1"/>
        <v/>
      </c>
      <c r="M61" s="6"/>
    </row>
    <row r="62" spans="1:13" x14ac:dyDescent="0.2">
      <c r="A62" s="1"/>
      <c r="B62" s="104"/>
      <c r="C62" s="107"/>
      <c r="D62" s="105"/>
      <c r="E62" s="104"/>
      <c r="F62" s="105"/>
      <c r="G62" s="108" t="str">
        <f t="shared" si="0"/>
        <v/>
      </c>
      <c r="H62" s="105"/>
      <c r="I62" s="105"/>
      <c r="J62" s="459"/>
      <c r="K62" s="106"/>
      <c r="L62" s="132" t="str">
        <f t="shared" si="1"/>
        <v/>
      </c>
      <c r="M62" s="6"/>
    </row>
    <row r="63" spans="1:13" x14ac:dyDescent="0.2">
      <c r="A63" s="1"/>
      <c r="B63" s="104"/>
      <c r="C63" s="107"/>
      <c r="D63" s="105"/>
      <c r="E63" s="104"/>
      <c r="F63" s="105"/>
      <c r="G63" s="108" t="str">
        <f t="shared" si="0"/>
        <v/>
      </c>
      <c r="H63" s="105"/>
      <c r="I63" s="105"/>
      <c r="J63" s="459"/>
      <c r="K63" s="106"/>
      <c r="L63" s="132" t="str">
        <f t="shared" si="1"/>
        <v/>
      </c>
      <c r="M63" s="6"/>
    </row>
    <row r="64" spans="1:13" x14ac:dyDescent="0.2">
      <c r="A64" s="1"/>
      <c r="B64" s="104"/>
      <c r="C64" s="107"/>
      <c r="D64" s="105"/>
      <c r="E64" s="104"/>
      <c r="F64" s="105"/>
      <c r="G64" s="108" t="str">
        <f t="shared" si="0"/>
        <v/>
      </c>
      <c r="H64" s="105"/>
      <c r="I64" s="105"/>
      <c r="J64" s="459"/>
      <c r="K64" s="106"/>
      <c r="L64" s="132" t="str">
        <f t="shared" si="1"/>
        <v/>
      </c>
      <c r="M64" s="6"/>
    </row>
    <row r="65" spans="1:13" x14ac:dyDescent="0.2">
      <c r="A65" s="1"/>
      <c r="B65" s="104"/>
      <c r="C65" s="107"/>
      <c r="D65" s="105"/>
      <c r="E65" s="104"/>
      <c r="F65" s="105"/>
      <c r="G65" s="108" t="str">
        <f t="shared" si="0"/>
        <v/>
      </c>
      <c r="H65" s="105"/>
      <c r="I65" s="105"/>
      <c r="J65" s="459"/>
      <c r="K65" s="106"/>
      <c r="L65" s="132" t="str">
        <f t="shared" si="1"/>
        <v/>
      </c>
      <c r="M65" s="6"/>
    </row>
    <row r="66" spans="1:13" x14ac:dyDescent="0.2">
      <c r="A66" s="1"/>
      <c r="B66" s="104"/>
      <c r="C66" s="107"/>
      <c r="D66" s="105"/>
      <c r="E66" s="104"/>
      <c r="F66" s="105"/>
      <c r="G66" s="108" t="str">
        <f t="shared" si="0"/>
        <v/>
      </c>
      <c r="H66" s="105"/>
      <c r="I66" s="105"/>
      <c r="J66" s="459"/>
      <c r="K66" s="106"/>
      <c r="L66" s="132" t="str">
        <f t="shared" si="1"/>
        <v/>
      </c>
      <c r="M66" s="6"/>
    </row>
    <row r="67" spans="1:13" x14ac:dyDescent="0.2">
      <c r="A67" s="1"/>
      <c r="B67" s="104"/>
      <c r="C67" s="107"/>
      <c r="D67" s="105"/>
      <c r="E67" s="104"/>
      <c r="F67" s="105"/>
      <c r="G67" s="108" t="str">
        <f t="shared" si="0"/>
        <v/>
      </c>
      <c r="H67" s="105"/>
      <c r="I67" s="105"/>
      <c r="J67" s="459"/>
      <c r="K67" s="106"/>
      <c r="L67" s="132" t="str">
        <f t="shared" si="1"/>
        <v/>
      </c>
      <c r="M67" s="6"/>
    </row>
    <row r="68" spans="1:13" x14ac:dyDescent="0.2">
      <c r="A68" s="1"/>
      <c r="B68" s="104"/>
      <c r="C68" s="107"/>
      <c r="D68" s="105"/>
      <c r="E68" s="104"/>
      <c r="F68" s="105"/>
      <c r="G68" s="108" t="str">
        <f t="shared" si="0"/>
        <v/>
      </c>
      <c r="H68" s="105"/>
      <c r="I68" s="105"/>
      <c r="J68" s="459"/>
      <c r="K68" s="106"/>
      <c r="L68" s="132" t="str">
        <f t="shared" si="1"/>
        <v/>
      </c>
      <c r="M68" s="6"/>
    </row>
    <row r="69" spans="1:13" x14ac:dyDescent="0.2">
      <c r="A69" s="1"/>
      <c r="B69" s="104"/>
      <c r="C69" s="107"/>
      <c r="D69" s="105"/>
      <c r="E69" s="104"/>
      <c r="F69" s="105"/>
      <c r="G69" s="108" t="str">
        <f t="shared" si="0"/>
        <v/>
      </c>
      <c r="H69" s="105"/>
      <c r="I69" s="105"/>
      <c r="J69" s="459"/>
      <c r="K69" s="106"/>
      <c r="L69" s="132" t="str">
        <f t="shared" si="1"/>
        <v/>
      </c>
      <c r="M69" s="6"/>
    </row>
    <row r="70" spans="1:13" x14ac:dyDescent="0.2">
      <c r="A70" s="1"/>
      <c r="B70" s="104"/>
      <c r="C70" s="107"/>
      <c r="D70" s="105"/>
      <c r="E70" s="104"/>
      <c r="F70" s="105"/>
      <c r="G70" s="108" t="str">
        <f t="shared" si="0"/>
        <v/>
      </c>
      <c r="H70" s="105"/>
      <c r="I70" s="105"/>
      <c r="J70" s="459"/>
      <c r="K70" s="106"/>
      <c r="L70" s="132" t="str">
        <f t="shared" si="1"/>
        <v/>
      </c>
      <c r="M70" s="6"/>
    </row>
    <row r="71" spans="1:13" x14ac:dyDescent="0.2">
      <c r="A71" s="1"/>
      <c r="B71" s="104"/>
      <c r="C71" s="107"/>
      <c r="D71" s="105"/>
      <c r="E71" s="104"/>
      <c r="F71" s="105"/>
      <c r="G71" s="108" t="str">
        <f t="shared" si="0"/>
        <v/>
      </c>
      <c r="H71" s="105"/>
      <c r="I71" s="105"/>
      <c r="J71" s="459"/>
      <c r="K71" s="106"/>
      <c r="L71" s="132" t="str">
        <f t="shared" si="1"/>
        <v/>
      </c>
      <c r="M71" s="6"/>
    </row>
    <row r="72" spans="1:13" x14ac:dyDescent="0.2">
      <c r="A72" s="1"/>
      <c r="B72" s="104"/>
      <c r="C72" s="107"/>
      <c r="D72" s="105"/>
      <c r="E72" s="104"/>
      <c r="F72" s="105"/>
      <c r="G72" s="108" t="str">
        <f t="shared" si="0"/>
        <v/>
      </c>
      <c r="H72" s="105"/>
      <c r="I72" s="105"/>
      <c r="J72" s="459"/>
      <c r="K72" s="106"/>
      <c r="L72" s="132" t="str">
        <f t="shared" si="1"/>
        <v/>
      </c>
      <c r="M72" s="6"/>
    </row>
    <row r="73" spans="1:13" x14ac:dyDescent="0.2">
      <c r="A73" s="1"/>
      <c r="B73" s="104"/>
      <c r="C73" s="107"/>
      <c r="D73" s="105"/>
      <c r="E73" s="104"/>
      <c r="F73" s="105"/>
      <c r="G73" s="108" t="str">
        <f t="shared" si="0"/>
        <v/>
      </c>
      <c r="H73" s="105"/>
      <c r="I73" s="105"/>
      <c r="J73" s="459"/>
      <c r="K73" s="106"/>
      <c r="L73" s="132" t="str">
        <f t="shared" si="1"/>
        <v/>
      </c>
      <c r="M73" s="6"/>
    </row>
    <row r="74" spans="1:13" x14ac:dyDescent="0.2">
      <c r="A74" s="1"/>
      <c r="B74" s="104"/>
      <c r="C74" s="107"/>
      <c r="D74" s="105"/>
      <c r="E74" s="104"/>
      <c r="F74" s="105"/>
      <c r="G74" s="108" t="str">
        <f t="shared" si="0"/>
        <v/>
      </c>
      <c r="H74" s="105"/>
      <c r="I74" s="105"/>
      <c r="J74" s="459"/>
      <c r="K74" s="106"/>
      <c r="L74" s="132" t="str">
        <f t="shared" si="1"/>
        <v/>
      </c>
      <c r="M74" s="6"/>
    </row>
    <row r="75" spans="1:13" x14ac:dyDescent="0.2">
      <c r="A75" s="1"/>
      <c r="B75" s="104"/>
      <c r="C75" s="107"/>
      <c r="D75" s="105"/>
      <c r="E75" s="104"/>
      <c r="F75" s="105"/>
      <c r="G75" s="108" t="str">
        <f t="shared" si="0"/>
        <v/>
      </c>
      <c r="H75" s="105"/>
      <c r="I75" s="105"/>
      <c r="J75" s="459"/>
      <c r="K75" s="106"/>
      <c r="L75" s="132" t="str">
        <f t="shared" si="1"/>
        <v/>
      </c>
      <c r="M75" s="6"/>
    </row>
    <row r="76" spans="1:13" x14ac:dyDescent="0.2">
      <c r="A76" s="1"/>
      <c r="B76" s="104"/>
      <c r="C76" s="107"/>
      <c r="D76" s="105"/>
      <c r="E76" s="104"/>
      <c r="F76" s="105"/>
      <c r="G76" s="108" t="str">
        <f t="shared" si="0"/>
        <v/>
      </c>
      <c r="H76" s="105"/>
      <c r="I76" s="105"/>
      <c r="J76" s="459"/>
      <c r="K76" s="106"/>
      <c r="L76" s="132" t="str">
        <f t="shared" si="1"/>
        <v/>
      </c>
      <c r="M76" s="6"/>
    </row>
    <row r="77" spans="1:13" x14ac:dyDescent="0.2">
      <c r="A77" s="1"/>
      <c r="B77" s="104"/>
      <c r="C77" s="107"/>
      <c r="D77" s="105"/>
      <c r="E77" s="104"/>
      <c r="F77" s="105"/>
      <c r="G77" s="108" t="str">
        <f t="shared" si="0"/>
        <v/>
      </c>
      <c r="H77" s="105"/>
      <c r="I77" s="105"/>
      <c r="J77" s="459"/>
      <c r="K77" s="106"/>
      <c r="L77" s="132" t="str">
        <f t="shared" si="1"/>
        <v/>
      </c>
      <c r="M77" s="6"/>
    </row>
    <row r="78" spans="1:13" x14ac:dyDescent="0.2">
      <c r="A78" s="1"/>
      <c r="B78" s="104"/>
      <c r="C78" s="107"/>
      <c r="D78" s="105"/>
      <c r="E78" s="104"/>
      <c r="F78" s="105"/>
      <c r="G78" s="108" t="str">
        <f t="shared" si="0"/>
        <v/>
      </c>
      <c r="H78" s="105"/>
      <c r="I78" s="105"/>
      <c r="J78" s="459"/>
      <c r="K78" s="106"/>
      <c r="L78" s="132" t="str">
        <f t="shared" si="1"/>
        <v/>
      </c>
      <c r="M78" s="6"/>
    </row>
    <row r="79" spans="1:13" x14ac:dyDescent="0.2">
      <c r="A79" s="1"/>
      <c r="B79" s="104"/>
      <c r="C79" s="107"/>
      <c r="D79" s="105"/>
      <c r="E79" s="104"/>
      <c r="F79" s="105"/>
      <c r="G79" s="108" t="str">
        <f t="shared" si="0"/>
        <v/>
      </c>
      <c r="H79" s="105"/>
      <c r="I79" s="105"/>
      <c r="J79" s="459"/>
      <c r="K79" s="106"/>
      <c r="L79" s="132" t="str">
        <f t="shared" si="1"/>
        <v/>
      </c>
      <c r="M79" s="6"/>
    </row>
    <row r="80" spans="1:13" x14ac:dyDescent="0.2">
      <c r="A80" s="1"/>
      <c r="B80" s="104"/>
      <c r="C80" s="107"/>
      <c r="D80" s="105"/>
      <c r="E80" s="104"/>
      <c r="F80" s="105"/>
      <c r="G80" s="108" t="str">
        <f t="shared" si="0"/>
        <v/>
      </c>
      <c r="H80" s="105"/>
      <c r="I80" s="105"/>
      <c r="J80" s="459"/>
      <c r="K80" s="106"/>
      <c r="L80" s="132" t="str">
        <f t="shared" si="1"/>
        <v/>
      </c>
      <c r="M80" s="6"/>
    </row>
    <row r="81" spans="1:13" x14ac:dyDescent="0.2">
      <c r="A81" s="1"/>
      <c r="B81" s="104"/>
      <c r="C81" s="107"/>
      <c r="D81" s="105"/>
      <c r="E81" s="104"/>
      <c r="F81" s="105"/>
      <c r="G81" s="108" t="str">
        <f t="shared" si="0"/>
        <v/>
      </c>
      <c r="H81" s="105"/>
      <c r="I81" s="105"/>
      <c r="J81" s="459"/>
      <c r="K81" s="106"/>
      <c r="L81" s="132" t="str">
        <f t="shared" si="1"/>
        <v/>
      </c>
      <c r="M81" s="6"/>
    </row>
    <row r="82" spans="1:13" x14ac:dyDescent="0.2">
      <c r="A82" s="1"/>
      <c r="B82" s="104"/>
      <c r="C82" s="107"/>
      <c r="D82" s="105"/>
      <c r="E82" s="104"/>
      <c r="F82" s="105"/>
      <c r="G82" s="108" t="str">
        <f t="shared" si="0"/>
        <v/>
      </c>
      <c r="H82" s="105"/>
      <c r="I82" s="105"/>
      <c r="J82" s="459"/>
      <c r="K82" s="106"/>
      <c r="L82" s="132" t="str">
        <f t="shared" si="1"/>
        <v/>
      </c>
      <c r="M82" s="6"/>
    </row>
    <row r="83" spans="1:13" x14ac:dyDescent="0.2">
      <c r="A83" s="1"/>
      <c r="B83" s="104"/>
      <c r="C83" s="107"/>
      <c r="D83" s="105"/>
      <c r="E83" s="104"/>
      <c r="F83" s="105"/>
      <c r="G83" s="108" t="str">
        <f t="shared" si="0"/>
        <v/>
      </c>
      <c r="H83" s="105"/>
      <c r="I83" s="105"/>
      <c r="J83" s="459"/>
      <c r="K83" s="106"/>
      <c r="L83" s="132" t="str">
        <f t="shared" si="1"/>
        <v/>
      </c>
      <c r="M83" s="6"/>
    </row>
    <row r="84" spans="1:13" x14ac:dyDescent="0.2">
      <c r="A84" s="1"/>
      <c r="B84" s="104"/>
      <c r="C84" s="107"/>
      <c r="D84" s="105"/>
      <c r="E84" s="104"/>
      <c r="F84" s="105"/>
      <c r="G84" s="108" t="str">
        <f t="shared" si="0"/>
        <v/>
      </c>
      <c r="H84" s="105"/>
      <c r="I84" s="105"/>
      <c r="J84" s="459"/>
      <c r="K84" s="106"/>
      <c r="L84" s="132" t="str">
        <f t="shared" si="1"/>
        <v/>
      </c>
      <c r="M84" s="6"/>
    </row>
    <row r="85" spans="1:13" x14ac:dyDescent="0.2">
      <c r="A85" s="1"/>
      <c r="B85" s="104"/>
      <c r="C85" s="107"/>
      <c r="D85" s="105"/>
      <c r="E85" s="104"/>
      <c r="F85" s="105"/>
      <c r="G85" s="108" t="str">
        <f t="shared" si="0"/>
        <v/>
      </c>
      <c r="H85" s="105"/>
      <c r="I85" s="105"/>
      <c r="J85" s="459"/>
      <c r="K85" s="106"/>
      <c r="L85" s="132" t="str">
        <f t="shared" si="1"/>
        <v/>
      </c>
      <c r="M85" s="6"/>
    </row>
    <row r="86" spans="1:13" x14ac:dyDescent="0.2">
      <c r="A86" s="1"/>
      <c r="B86" s="104"/>
      <c r="C86" s="107"/>
      <c r="D86" s="105"/>
      <c r="E86" s="104"/>
      <c r="F86" s="105"/>
      <c r="G86" s="108" t="str">
        <f t="shared" si="0"/>
        <v/>
      </c>
      <c r="H86" s="105"/>
      <c r="I86" s="105"/>
      <c r="J86" s="459"/>
      <c r="K86" s="106"/>
      <c r="L86" s="132" t="str">
        <f t="shared" si="1"/>
        <v/>
      </c>
      <c r="M86" s="6"/>
    </row>
    <row r="87" spans="1:13" x14ac:dyDescent="0.2">
      <c r="A87" s="1"/>
      <c r="B87" s="19" t="s">
        <v>284</v>
      </c>
      <c r="C87" s="17"/>
      <c r="D87" s="164">
        <f>SUM(D25:D86)</f>
        <v>0</v>
      </c>
      <c r="E87" s="3"/>
      <c r="F87" s="18"/>
      <c r="G87" s="18" t="s">
        <v>285</v>
      </c>
      <c r="H87" s="3"/>
      <c r="I87" s="3"/>
      <c r="J87" s="109">
        <f>SUM(J25:J86)</f>
        <v>0</v>
      </c>
      <c r="K87" s="37" t="s">
        <v>286</v>
      </c>
      <c r="L87" s="109">
        <f>SUM(L25:L86)</f>
        <v>0</v>
      </c>
      <c r="M87" s="6"/>
    </row>
    <row r="88" spans="1:13" x14ac:dyDescent="0.2">
      <c r="A88" s="2"/>
      <c r="B88" s="123"/>
      <c r="C88" s="123"/>
      <c r="D88" s="7"/>
      <c r="E88" s="7"/>
      <c r="F88" s="15"/>
      <c r="G88" s="7"/>
      <c r="H88" s="7"/>
      <c r="I88" s="7"/>
      <c r="J88" s="7"/>
      <c r="K88" s="124"/>
      <c r="L88" s="125"/>
      <c r="M88" s="126"/>
    </row>
    <row r="89" spans="1:13" ht="9" customHeight="1" x14ac:dyDescent="0.25">
      <c r="A89" s="25"/>
      <c r="B89" s="26"/>
      <c r="C89" s="26"/>
      <c r="D89" s="4"/>
      <c r="E89" s="4"/>
      <c r="F89" s="4"/>
      <c r="G89" s="4"/>
      <c r="H89" s="4"/>
      <c r="I89" s="4"/>
      <c r="J89" s="4"/>
      <c r="K89" s="20"/>
      <c r="L89" s="20"/>
      <c r="M89" s="5"/>
    </row>
    <row r="90" spans="1:13" ht="19.5" customHeight="1" x14ac:dyDescent="0.25">
      <c r="A90" s="1"/>
      <c r="B90" s="30" t="s">
        <v>760</v>
      </c>
      <c r="C90" s="30"/>
      <c r="D90" s="324"/>
      <c r="E90" s="324"/>
      <c r="F90" s="324"/>
      <c r="G90" s="324"/>
      <c r="H90" s="324"/>
      <c r="I90" s="324"/>
      <c r="J90" s="22"/>
      <c r="K90" s="23"/>
      <c r="L90" s="23"/>
      <c r="M90" s="122"/>
    </row>
    <row r="91" spans="1:13" x14ac:dyDescent="0.2">
      <c r="A91" s="1"/>
      <c r="B91" s="28"/>
      <c r="C91" s="28"/>
      <c r="D91" s="240"/>
      <c r="E91" s="240"/>
      <c r="F91" s="240"/>
      <c r="G91" s="240"/>
      <c r="H91" s="240"/>
      <c r="I91" s="240"/>
      <c r="J91" s="3"/>
      <c r="K91" s="21"/>
      <c r="L91" s="21"/>
      <c r="M91" s="120"/>
    </row>
    <row r="92" spans="1:13" ht="54" customHeight="1" x14ac:dyDescent="0.2">
      <c r="A92" s="32"/>
      <c r="B92" s="558" t="s">
        <v>641</v>
      </c>
      <c r="C92" s="560"/>
      <c r="D92" s="115" t="s">
        <v>321</v>
      </c>
      <c r="E92" s="115" t="s">
        <v>268</v>
      </c>
      <c r="F92" s="115" t="s">
        <v>269</v>
      </c>
      <c r="G92" s="115" t="s">
        <v>270</v>
      </c>
      <c r="H92" s="115" t="s">
        <v>271</v>
      </c>
      <c r="I92" s="115" t="s">
        <v>260</v>
      </c>
      <c r="J92" s="116" t="s">
        <v>754</v>
      </c>
      <c r="K92" s="116" t="s">
        <v>272</v>
      </c>
      <c r="L92" s="258" t="s">
        <v>759</v>
      </c>
      <c r="M92" s="36"/>
    </row>
    <row r="93" spans="1:13" x14ac:dyDescent="0.2">
      <c r="A93" s="1"/>
      <c r="B93" s="553"/>
      <c r="C93" s="554"/>
      <c r="D93" s="105"/>
      <c r="E93" s="104"/>
      <c r="F93" s="105"/>
      <c r="G93" s="108" t="str">
        <f>IF(F93="","",D93*F93/L93)</f>
        <v/>
      </c>
      <c r="H93" s="105"/>
      <c r="I93" s="105"/>
      <c r="J93" s="106"/>
      <c r="K93" s="106"/>
      <c r="L93" s="132" t="str">
        <f>IF(B93="","",IF(F93&lt;&gt;"",F93*D93+J93*(E93/100),(J93-K93)*(E93/100)+H93*I93))</f>
        <v/>
      </c>
      <c r="M93" s="6"/>
    </row>
    <row r="94" spans="1:13" x14ac:dyDescent="0.2">
      <c r="A94" s="1"/>
      <c r="B94" s="553"/>
      <c r="C94" s="554"/>
      <c r="D94" s="105"/>
      <c r="E94" s="104"/>
      <c r="F94" s="105"/>
      <c r="G94" s="108" t="str">
        <f t="shared" ref="G94:G120" si="3">IF(F94="","",D94*F94/L94)</f>
        <v/>
      </c>
      <c r="H94" s="105"/>
      <c r="I94" s="105"/>
      <c r="J94" s="106"/>
      <c r="K94" s="106"/>
      <c r="L94" s="132" t="str">
        <f t="shared" ref="L94:L120" si="4">IF(B94="","",IF(F94&lt;&gt;"",F94*D94+J94*(E94/100),(J94-K94)*(E94/100)+H94*I94))</f>
        <v/>
      </c>
      <c r="M94" s="6"/>
    </row>
    <row r="95" spans="1:13" x14ac:dyDescent="0.2">
      <c r="A95" s="1"/>
      <c r="B95" s="553"/>
      <c r="C95" s="554"/>
      <c r="D95" s="105"/>
      <c r="E95" s="104"/>
      <c r="F95" s="105"/>
      <c r="G95" s="108" t="str">
        <f t="shared" si="3"/>
        <v/>
      </c>
      <c r="H95" s="105"/>
      <c r="I95" s="105"/>
      <c r="J95" s="106"/>
      <c r="K95" s="106"/>
      <c r="L95" s="132" t="str">
        <f t="shared" si="4"/>
        <v/>
      </c>
      <c r="M95" s="6"/>
    </row>
    <row r="96" spans="1:13" x14ac:dyDescent="0.2">
      <c r="A96" s="1"/>
      <c r="B96" s="553"/>
      <c r="C96" s="554"/>
      <c r="D96" s="105"/>
      <c r="E96" s="104"/>
      <c r="F96" s="105"/>
      <c r="G96" s="108" t="str">
        <f t="shared" si="3"/>
        <v/>
      </c>
      <c r="H96" s="105"/>
      <c r="I96" s="105"/>
      <c r="J96" s="106"/>
      <c r="K96" s="106"/>
      <c r="L96" s="132" t="str">
        <f t="shared" si="4"/>
        <v/>
      </c>
      <c r="M96" s="6"/>
    </row>
    <row r="97" spans="1:13" x14ac:dyDescent="0.2">
      <c r="A97" s="1"/>
      <c r="B97" s="553"/>
      <c r="C97" s="554"/>
      <c r="D97" s="105"/>
      <c r="E97" s="104"/>
      <c r="F97" s="105"/>
      <c r="G97" s="108" t="str">
        <f t="shared" si="3"/>
        <v/>
      </c>
      <c r="H97" s="105"/>
      <c r="I97" s="105"/>
      <c r="J97" s="106"/>
      <c r="K97" s="106"/>
      <c r="L97" s="132" t="str">
        <f t="shared" si="4"/>
        <v/>
      </c>
      <c r="M97" s="6"/>
    </row>
    <row r="98" spans="1:13" x14ac:dyDescent="0.2">
      <c r="A98" s="1"/>
      <c r="B98" s="553"/>
      <c r="C98" s="554"/>
      <c r="D98" s="105"/>
      <c r="E98" s="104"/>
      <c r="F98" s="105"/>
      <c r="G98" s="108" t="str">
        <f t="shared" si="3"/>
        <v/>
      </c>
      <c r="H98" s="105"/>
      <c r="I98" s="105"/>
      <c r="J98" s="106"/>
      <c r="K98" s="106"/>
      <c r="L98" s="132" t="str">
        <f t="shared" si="4"/>
        <v/>
      </c>
      <c r="M98" s="6"/>
    </row>
    <row r="99" spans="1:13" x14ac:dyDescent="0.2">
      <c r="A99" s="1"/>
      <c r="B99" s="553"/>
      <c r="C99" s="554"/>
      <c r="D99" s="105"/>
      <c r="E99" s="104"/>
      <c r="F99" s="105"/>
      <c r="G99" s="108" t="str">
        <f t="shared" si="3"/>
        <v/>
      </c>
      <c r="H99" s="105"/>
      <c r="I99" s="105"/>
      <c r="J99" s="106"/>
      <c r="K99" s="106"/>
      <c r="L99" s="132" t="str">
        <f t="shared" si="4"/>
        <v/>
      </c>
      <c r="M99" s="6"/>
    </row>
    <row r="100" spans="1:13" x14ac:dyDescent="0.2">
      <c r="A100" s="1"/>
      <c r="B100" s="553"/>
      <c r="C100" s="554"/>
      <c r="D100" s="105"/>
      <c r="E100" s="104"/>
      <c r="F100" s="105"/>
      <c r="G100" s="108" t="str">
        <f t="shared" si="3"/>
        <v/>
      </c>
      <c r="H100" s="105"/>
      <c r="I100" s="105"/>
      <c r="J100" s="106"/>
      <c r="K100" s="106"/>
      <c r="L100" s="132" t="str">
        <f>IF(B100="","",IF(F100&lt;&gt;"",F100*D100+J100*(E100/100),(J100-K100)*(E100/100)+H100*I100))</f>
        <v/>
      </c>
      <c r="M100" s="6"/>
    </row>
    <row r="101" spans="1:13" x14ac:dyDescent="0.2">
      <c r="A101" s="1"/>
      <c r="B101" s="553"/>
      <c r="C101" s="554"/>
      <c r="D101" s="105"/>
      <c r="E101" s="104"/>
      <c r="F101" s="105"/>
      <c r="G101" s="108" t="str">
        <f t="shared" si="3"/>
        <v/>
      </c>
      <c r="H101" s="105"/>
      <c r="I101" s="105"/>
      <c r="J101" s="106"/>
      <c r="K101" s="106"/>
      <c r="L101" s="132" t="str">
        <f t="shared" si="4"/>
        <v/>
      </c>
      <c r="M101" s="6"/>
    </row>
    <row r="102" spans="1:13" x14ac:dyDescent="0.2">
      <c r="A102" s="1"/>
      <c r="B102" s="553"/>
      <c r="C102" s="554"/>
      <c r="D102" s="105"/>
      <c r="E102" s="104"/>
      <c r="F102" s="105"/>
      <c r="G102" s="108" t="str">
        <f t="shared" si="3"/>
        <v/>
      </c>
      <c r="H102" s="105"/>
      <c r="I102" s="105"/>
      <c r="J102" s="106"/>
      <c r="K102" s="106"/>
      <c r="L102" s="132" t="str">
        <f t="shared" si="4"/>
        <v/>
      </c>
      <c r="M102" s="6"/>
    </row>
    <row r="103" spans="1:13" ht="13.5" customHeight="1" x14ac:dyDescent="0.2">
      <c r="A103" s="1"/>
      <c r="B103" s="553"/>
      <c r="C103" s="554"/>
      <c r="D103" s="105"/>
      <c r="E103" s="104"/>
      <c r="F103" s="105"/>
      <c r="G103" s="108" t="str">
        <f>IF(F103="","",D103*F103/L103)</f>
        <v/>
      </c>
      <c r="H103" s="105"/>
      <c r="I103" s="105"/>
      <c r="J103" s="106"/>
      <c r="K103" s="106"/>
      <c r="L103" s="132" t="str">
        <f>IF(B103="","",IF(F103&lt;&gt;"",F103*D103+J103*(E103/100),(J103-K103)*(E103/100)+H103*I103))</f>
        <v/>
      </c>
      <c r="M103" s="6"/>
    </row>
    <row r="104" spans="1:13" x14ac:dyDescent="0.2">
      <c r="A104" s="1"/>
      <c r="B104" s="553"/>
      <c r="C104" s="554"/>
      <c r="D104" s="105"/>
      <c r="E104" s="104"/>
      <c r="F104" s="105"/>
      <c r="G104" s="108" t="str">
        <f t="shared" si="3"/>
        <v/>
      </c>
      <c r="H104" s="105"/>
      <c r="I104" s="105"/>
      <c r="J104" s="106"/>
      <c r="K104" s="106"/>
      <c r="L104" s="132" t="str">
        <f t="shared" si="4"/>
        <v/>
      </c>
      <c r="M104" s="6"/>
    </row>
    <row r="105" spans="1:13" x14ac:dyDescent="0.2">
      <c r="A105" s="1"/>
      <c r="B105" s="553"/>
      <c r="C105" s="554"/>
      <c r="D105" s="105"/>
      <c r="E105" s="104"/>
      <c r="F105" s="105"/>
      <c r="G105" s="108" t="str">
        <f t="shared" si="3"/>
        <v/>
      </c>
      <c r="H105" s="105"/>
      <c r="I105" s="105"/>
      <c r="J105" s="106"/>
      <c r="K105" s="106"/>
      <c r="L105" s="132" t="str">
        <f t="shared" si="4"/>
        <v/>
      </c>
      <c r="M105" s="6"/>
    </row>
    <row r="106" spans="1:13" x14ac:dyDescent="0.2">
      <c r="A106" s="1"/>
      <c r="B106" s="553"/>
      <c r="C106" s="554"/>
      <c r="D106" s="105"/>
      <c r="E106" s="104"/>
      <c r="F106" s="105"/>
      <c r="G106" s="108" t="str">
        <f t="shared" si="3"/>
        <v/>
      </c>
      <c r="H106" s="105"/>
      <c r="I106" s="105"/>
      <c r="J106" s="106"/>
      <c r="K106" s="106"/>
      <c r="L106" s="132" t="str">
        <f t="shared" si="4"/>
        <v/>
      </c>
      <c r="M106" s="6"/>
    </row>
    <row r="107" spans="1:13" x14ac:dyDescent="0.2">
      <c r="A107" s="1"/>
      <c r="B107" s="553"/>
      <c r="C107" s="554"/>
      <c r="D107" s="105"/>
      <c r="E107" s="104"/>
      <c r="F107" s="105"/>
      <c r="G107" s="108" t="str">
        <f t="shared" si="3"/>
        <v/>
      </c>
      <c r="H107" s="105"/>
      <c r="I107" s="105"/>
      <c r="J107" s="106"/>
      <c r="K107" s="106"/>
      <c r="L107" s="132" t="str">
        <f t="shared" si="4"/>
        <v/>
      </c>
      <c r="M107" s="6"/>
    </row>
    <row r="108" spans="1:13" x14ac:dyDescent="0.2">
      <c r="A108" s="1"/>
      <c r="B108" s="553"/>
      <c r="C108" s="554"/>
      <c r="D108" s="105"/>
      <c r="E108" s="104"/>
      <c r="F108" s="105"/>
      <c r="G108" s="108" t="str">
        <f t="shared" si="3"/>
        <v/>
      </c>
      <c r="H108" s="105"/>
      <c r="I108" s="105"/>
      <c r="J108" s="106"/>
      <c r="K108" s="106"/>
      <c r="L108" s="132" t="str">
        <f t="shared" si="4"/>
        <v/>
      </c>
      <c r="M108" s="6"/>
    </row>
    <row r="109" spans="1:13" x14ac:dyDescent="0.2">
      <c r="A109" s="1"/>
      <c r="B109" s="553"/>
      <c r="C109" s="554"/>
      <c r="D109" s="105"/>
      <c r="E109" s="104"/>
      <c r="F109" s="105"/>
      <c r="G109" s="108" t="str">
        <f t="shared" si="3"/>
        <v/>
      </c>
      <c r="H109" s="105"/>
      <c r="I109" s="105"/>
      <c r="J109" s="106"/>
      <c r="K109" s="106"/>
      <c r="L109" s="132" t="str">
        <f t="shared" si="4"/>
        <v/>
      </c>
      <c r="M109" s="6"/>
    </row>
    <row r="110" spans="1:13" x14ac:dyDescent="0.2">
      <c r="A110" s="1"/>
      <c r="B110" s="553"/>
      <c r="C110" s="554"/>
      <c r="D110" s="105"/>
      <c r="E110" s="104"/>
      <c r="F110" s="105"/>
      <c r="G110" s="108" t="str">
        <f t="shared" si="3"/>
        <v/>
      </c>
      <c r="H110" s="105"/>
      <c r="I110" s="105"/>
      <c r="J110" s="106"/>
      <c r="K110" s="106"/>
      <c r="L110" s="132" t="str">
        <f t="shared" si="4"/>
        <v/>
      </c>
      <c r="M110" s="6"/>
    </row>
    <row r="111" spans="1:13" x14ac:dyDescent="0.2">
      <c r="A111" s="1"/>
      <c r="B111" s="553"/>
      <c r="C111" s="554"/>
      <c r="D111" s="105"/>
      <c r="E111" s="104"/>
      <c r="F111" s="105"/>
      <c r="G111" s="108" t="str">
        <f t="shared" si="3"/>
        <v/>
      </c>
      <c r="H111" s="105"/>
      <c r="I111" s="105"/>
      <c r="J111" s="106"/>
      <c r="K111" s="106"/>
      <c r="L111" s="132" t="str">
        <f t="shared" si="4"/>
        <v/>
      </c>
      <c r="M111" s="6"/>
    </row>
    <row r="112" spans="1:13" x14ac:dyDescent="0.2">
      <c r="A112" s="1"/>
      <c r="B112" s="553"/>
      <c r="C112" s="554"/>
      <c r="D112" s="105"/>
      <c r="E112" s="104"/>
      <c r="F112" s="105"/>
      <c r="G112" s="108" t="str">
        <f t="shared" si="3"/>
        <v/>
      </c>
      <c r="H112" s="105"/>
      <c r="I112" s="105"/>
      <c r="J112" s="106"/>
      <c r="K112" s="106"/>
      <c r="L112" s="132" t="str">
        <f t="shared" si="4"/>
        <v/>
      </c>
      <c r="M112" s="6"/>
    </row>
    <row r="113" spans="1:13" x14ac:dyDescent="0.2">
      <c r="A113" s="1"/>
      <c r="B113" s="553"/>
      <c r="C113" s="554"/>
      <c r="D113" s="105"/>
      <c r="E113" s="104"/>
      <c r="F113" s="105"/>
      <c r="G113" s="108" t="str">
        <f t="shared" si="3"/>
        <v/>
      </c>
      <c r="H113" s="105"/>
      <c r="I113" s="105"/>
      <c r="J113" s="106"/>
      <c r="K113" s="106"/>
      <c r="L113" s="132" t="str">
        <f t="shared" si="4"/>
        <v/>
      </c>
      <c r="M113" s="6"/>
    </row>
    <row r="114" spans="1:13" x14ac:dyDescent="0.2">
      <c r="A114" s="1"/>
      <c r="B114" s="553"/>
      <c r="C114" s="554"/>
      <c r="D114" s="105"/>
      <c r="E114" s="104"/>
      <c r="F114" s="105"/>
      <c r="G114" s="108" t="str">
        <f t="shared" si="3"/>
        <v/>
      </c>
      <c r="H114" s="105"/>
      <c r="I114" s="105"/>
      <c r="J114" s="106"/>
      <c r="K114" s="106"/>
      <c r="L114" s="132" t="str">
        <f t="shared" si="4"/>
        <v/>
      </c>
      <c r="M114" s="6"/>
    </row>
    <row r="115" spans="1:13" x14ac:dyDescent="0.2">
      <c r="A115" s="1"/>
      <c r="B115" s="553"/>
      <c r="C115" s="554"/>
      <c r="D115" s="105"/>
      <c r="E115" s="104"/>
      <c r="F115" s="105"/>
      <c r="G115" s="108" t="str">
        <f t="shared" si="3"/>
        <v/>
      </c>
      <c r="H115" s="105"/>
      <c r="I115" s="105"/>
      <c r="J115" s="106"/>
      <c r="K115" s="106"/>
      <c r="L115" s="132" t="str">
        <f t="shared" si="4"/>
        <v/>
      </c>
      <c r="M115" s="6"/>
    </row>
    <row r="116" spans="1:13" x14ac:dyDescent="0.2">
      <c r="A116" s="1"/>
      <c r="B116" s="553"/>
      <c r="C116" s="554"/>
      <c r="D116" s="105"/>
      <c r="E116" s="104"/>
      <c r="F116" s="105"/>
      <c r="G116" s="108" t="str">
        <f t="shared" si="3"/>
        <v/>
      </c>
      <c r="H116" s="105"/>
      <c r="I116" s="105"/>
      <c r="J116" s="106"/>
      <c r="K116" s="106"/>
      <c r="L116" s="132" t="str">
        <f t="shared" si="4"/>
        <v/>
      </c>
      <c r="M116" s="6"/>
    </row>
    <row r="117" spans="1:13" x14ac:dyDescent="0.2">
      <c r="A117" s="1"/>
      <c r="B117" s="553"/>
      <c r="C117" s="554"/>
      <c r="D117" s="105"/>
      <c r="E117" s="104"/>
      <c r="F117" s="105"/>
      <c r="G117" s="108" t="str">
        <f t="shared" si="3"/>
        <v/>
      </c>
      <c r="H117" s="105"/>
      <c r="I117" s="105"/>
      <c r="J117" s="106"/>
      <c r="K117" s="106"/>
      <c r="L117" s="132" t="str">
        <f t="shared" si="4"/>
        <v/>
      </c>
      <c r="M117" s="6"/>
    </row>
    <row r="118" spans="1:13" x14ac:dyDescent="0.2">
      <c r="A118" s="1"/>
      <c r="B118" s="553"/>
      <c r="C118" s="554"/>
      <c r="D118" s="105"/>
      <c r="E118" s="104"/>
      <c r="F118" s="105"/>
      <c r="G118" s="108" t="str">
        <f t="shared" si="3"/>
        <v/>
      </c>
      <c r="H118" s="105"/>
      <c r="I118" s="105"/>
      <c r="J118" s="106"/>
      <c r="K118" s="106"/>
      <c r="L118" s="132" t="str">
        <f t="shared" si="4"/>
        <v/>
      </c>
      <c r="M118" s="6"/>
    </row>
    <row r="119" spans="1:13" x14ac:dyDescent="0.2">
      <c r="A119" s="1"/>
      <c r="B119" s="553"/>
      <c r="C119" s="554"/>
      <c r="D119" s="105"/>
      <c r="E119" s="104"/>
      <c r="F119" s="105"/>
      <c r="G119" s="108" t="str">
        <f t="shared" si="3"/>
        <v/>
      </c>
      <c r="H119" s="105"/>
      <c r="I119" s="105"/>
      <c r="J119" s="106"/>
      <c r="K119" s="106"/>
      <c r="L119" s="132" t="str">
        <f t="shared" si="4"/>
        <v/>
      </c>
      <c r="M119" s="6"/>
    </row>
    <row r="120" spans="1:13" x14ac:dyDescent="0.2">
      <c r="A120" s="1"/>
      <c r="B120" s="553"/>
      <c r="C120" s="554"/>
      <c r="D120" s="105"/>
      <c r="E120" s="104"/>
      <c r="F120" s="105"/>
      <c r="G120" s="108" t="str">
        <f t="shared" si="3"/>
        <v/>
      </c>
      <c r="H120" s="105"/>
      <c r="I120" s="105"/>
      <c r="J120" s="106"/>
      <c r="K120" s="106"/>
      <c r="L120" s="132" t="str">
        <f t="shared" si="4"/>
        <v/>
      </c>
      <c r="M120" s="6"/>
    </row>
    <row r="121" spans="1:13" x14ac:dyDescent="0.2">
      <c r="A121" s="1"/>
      <c r="B121" s="17"/>
      <c r="C121" s="17"/>
      <c r="D121" s="3"/>
      <c r="E121" s="3"/>
      <c r="F121" s="18"/>
      <c r="G121" s="3"/>
      <c r="H121" s="3"/>
      <c r="I121" s="3"/>
      <c r="J121" s="40"/>
      <c r="K121" s="37" t="s">
        <v>286</v>
      </c>
      <c r="L121" s="109">
        <f>SUM(L93:L120)</f>
        <v>0</v>
      </c>
      <c r="M121" s="6"/>
    </row>
    <row r="122" spans="1:13" x14ac:dyDescent="0.2">
      <c r="A122" s="2"/>
      <c r="B122" s="123"/>
      <c r="C122" s="123"/>
      <c r="D122" s="7"/>
      <c r="E122" s="7"/>
      <c r="F122" s="15"/>
      <c r="G122" s="7"/>
      <c r="H122" s="7"/>
      <c r="I122" s="7"/>
      <c r="J122" s="7"/>
      <c r="K122" s="124"/>
      <c r="L122" s="125"/>
      <c r="M122" s="126"/>
    </row>
    <row r="123" spans="1:13" ht="18" x14ac:dyDescent="0.25">
      <c r="A123" s="25"/>
      <c r="B123" s="26"/>
      <c r="C123" s="26"/>
      <c r="D123" s="4"/>
      <c r="E123" s="4"/>
      <c r="F123" s="4"/>
      <c r="G123" s="4"/>
      <c r="H123" s="4"/>
      <c r="I123" s="4"/>
      <c r="J123" s="4"/>
      <c r="K123" s="20"/>
      <c r="L123" s="20"/>
      <c r="M123" s="5"/>
    </row>
    <row r="124" spans="1:13" ht="24" customHeight="1" x14ac:dyDescent="0.25">
      <c r="A124" s="1"/>
      <c r="B124" s="30" t="s">
        <v>761</v>
      </c>
      <c r="C124" s="30"/>
      <c r="D124" s="324"/>
      <c r="E124" s="324"/>
      <c r="F124" s="324"/>
      <c r="G124" s="324"/>
      <c r="H124" s="324"/>
      <c r="I124" s="324"/>
      <c r="J124" s="22"/>
      <c r="K124" s="23"/>
      <c r="L124" s="23"/>
      <c r="M124" s="122"/>
    </row>
    <row r="125" spans="1:13" x14ac:dyDescent="0.2">
      <c r="A125" s="1"/>
      <c r="B125" s="28"/>
      <c r="C125" s="28"/>
      <c r="D125" s="240"/>
      <c r="E125" s="240"/>
      <c r="F125" s="240"/>
      <c r="G125" s="240"/>
      <c r="H125" s="240"/>
      <c r="I125" s="240"/>
      <c r="J125" s="3"/>
      <c r="K125" s="21"/>
      <c r="L125" s="21"/>
      <c r="M125" s="120"/>
    </row>
    <row r="126" spans="1:13" ht="63.75" customHeight="1" x14ac:dyDescent="0.2">
      <c r="A126" s="32"/>
      <c r="B126" s="558" t="s">
        <v>640</v>
      </c>
      <c r="C126" s="559"/>
      <c r="D126" s="559"/>
      <c r="E126" s="559"/>
      <c r="F126" s="559"/>
      <c r="G126" s="559"/>
      <c r="H126" s="559"/>
      <c r="I126" s="560"/>
      <c r="J126" s="128" t="s">
        <v>287</v>
      </c>
      <c r="K126" s="115" t="s">
        <v>288</v>
      </c>
      <c r="L126" s="259" t="s">
        <v>759</v>
      </c>
      <c r="M126" s="6"/>
    </row>
    <row r="127" spans="1:13" x14ac:dyDescent="0.2">
      <c r="A127" s="1"/>
      <c r="B127" s="555"/>
      <c r="C127" s="556"/>
      <c r="D127" s="556"/>
      <c r="E127" s="556"/>
      <c r="F127" s="556"/>
      <c r="G127" s="556"/>
      <c r="H127" s="556"/>
      <c r="I127" s="557"/>
      <c r="J127" s="180"/>
      <c r="K127" s="180"/>
      <c r="L127" s="133" t="str">
        <f>IF(B127="","",J127*K127)</f>
        <v/>
      </c>
      <c r="M127" s="6"/>
    </row>
    <row r="128" spans="1:13" x14ac:dyDescent="0.2">
      <c r="A128" s="1"/>
      <c r="B128" s="555"/>
      <c r="C128" s="556"/>
      <c r="D128" s="556"/>
      <c r="E128" s="556"/>
      <c r="F128" s="556"/>
      <c r="G128" s="556"/>
      <c r="H128" s="556"/>
      <c r="I128" s="557"/>
      <c r="J128" s="180"/>
      <c r="K128" s="180"/>
      <c r="L128" s="133" t="str">
        <f t="shared" ref="L128:L146" si="5">IF(B128="","",J128*K128)</f>
        <v/>
      </c>
      <c r="M128" s="6"/>
    </row>
    <row r="129" spans="1:13" x14ac:dyDescent="0.2">
      <c r="A129" s="1"/>
      <c r="B129" s="555"/>
      <c r="C129" s="556"/>
      <c r="D129" s="556"/>
      <c r="E129" s="556"/>
      <c r="F129" s="556"/>
      <c r="G129" s="556"/>
      <c r="H129" s="556"/>
      <c r="I129" s="557"/>
      <c r="J129" s="180"/>
      <c r="K129" s="180"/>
      <c r="L129" s="133" t="str">
        <f t="shared" si="5"/>
        <v/>
      </c>
      <c r="M129" s="6"/>
    </row>
    <row r="130" spans="1:13" x14ac:dyDescent="0.2">
      <c r="A130" s="1"/>
      <c r="B130" s="555"/>
      <c r="C130" s="556"/>
      <c r="D130" s="556"/>
      <c r="E130" s="556"/>
      <c r="F130" s="556"/>
      <c r="G130" s="556"/>
      <c r="H130" s="556"/>
      <c r="I130" s="557"/>
      <c r="J130" s="180"/>
      <c r="K130" s="180"/>
      <c r="L130" s="133" t="str">
        <f t="shared" si="5"/>
        <v/>
      </c>
      <c r="M130" s="6"/>
    </row>
    <row r="131" spans="1:13" x14ac:dyDescent="0.2">
      <c r="A131" s="1"/>
      <c r="B131" s="555"/>
      <c r="C131" s="556"/>
      <c r="D131" s="556"/>
      <c r="E131" s="556"/>
      <c r="F131" s="556"/>
      <c r="G131" s="556"/>
      <c r="H131" s="556"/>
      <c r="I131" s="557"/>
      <c r="J131" s="180"/>
      <c r="K131" s="180"/>
      <c r="L131" s="133" t="str">
        <f t="shared" si="5"/>
        <v/>
      </c>
      <c r="M131" s="6"/>
    </row>
    <row r="132" spans="1:13" x14ac:dyDescent="0.2">
      <c r="A132" s="1"/>
      <c r="B132" s="555"/>
      <c r="C132" s="556"/>
      <c r="D132" s="556"/>
      <c r="E132" s="556"/>
      <c r="F132" s="556"/>
      <c r="G132" s="556"/>
      <c r="H132" s="556"/>
      <c r="I132" s="557"/>
      <c r="J132" s="180"/>
      <c r="K132" s="180"/>
      <c r="L132" s="133" t="str">
        <f t="shared" si="5"/>
        <v/>
      </c>
      <c r="M132" s="6"/>
    </row>
    <row r="133" spans="1:13" x14ac:dyDescent="0.2">
      <c r="A133" s="1"/>
      <c r="B133" s="555"/>
      <c r="C133" s="556"/>
      <c r="D133" s="556"/>
      <c r="E133" s="556"/>
      <c r="F133" s="556"/>
      <c r="G133" s="556"/>
      <c r="H133" s="556"/>
      <c r="I133" s="557"/>
      <c r="J133" s="180"/>
      <c r="K133" s="180"/>
      <c r="L133" s="133" t="str">
        <f t="shared" si="5"/>
        <v/>
      </c>
      <c r="M133" s="6"/>
    </row>
    <row r="134" spans="1:13" x14ac:dyDescent="0.2">
      <c r="A134" s="1"/>
      <c r="B134" s="555"/>
      <c r="C134" s="556"/>
      <c r="D134" s="556"/>
      <c r="E134" s="556"/>
      <c r="F134" s="556"/>
      <c r="G134" s="556"/>
      <c r="H134" s="556"/>
      <c r="I134" s="557"/>
      <c r="J134" s="180"/>
      <c r="K134" s="180"/>
      <c r="L134" s="133" t="str">
        <f t="shared" si="5"/>
        <v/>
      </c>
      <c r="M134" s="6"/>
    </row>
    <row r="135" spans="1:13" x14ac:dyDescent="0.2">
      <c r="A135" s="1"/>
      <c r="B135" s="555"/>
      <c r="C135" s="556"/>
      <c r="D135" s="556"/>
      <c r="E135" s="556"/>
      <c r="F135" s="556"/>
      <c r="G135" s="556"/>
      <c r="H135" s="556"/>
      <c r="I135" s="557"/>
      <c r="J135" s="180" t="s">
        <v>289</v>
      </c>
      <c r="K135" s="180"/>
      <c r="L135" s="133" t="str">
        <f t="shared" si="5"/>
        <v/>
      </c>
      <c r="M135" s="6"/>
    </row>
    <row r="136" spans="1:13" x14ac:dyDescent="0.2">
      <c r="A136" s="1"/>
      <c r="B136" s="555"/>
      <c r="C136" s="556"/>
      <c r="D136" s="556"/>
      <c r="E136" s="556"/>
      <c r="F136" s="556"/>
      <c r="G136" s="556"/>
      <c r="H136" s="556"/>
      <c r="I136" s="557"/>
      <c r="J136" s="180"/>
      <c r="K136" s="180"/>
      <c r="L136" s="133" t="str">
        <f t="shared" si="5"/>
        <v/>
      </c>
      <c r="M136" s="6"/>
    </row>
    <row r="137" spans="1:13" x14ac:dyDescent="0.2">
      <c r="A137" s="1"/>
      <c r="B137" s="555"/>
      <c r="C137" s="556"/>
      <c r="D137" s="556"/>
      <c r="E137" s="556"/>
      <c r="F137" s="556"/>
      <c r="G137" s="556"/>
      <c r="H137" s="556"/>
      <c r="I137" s="557"/>
      <c r="J137" s="180"/>
      <c r="K137" s="180"/>
      <c r="L137" s="133" t="str">
        <f t="shared" si="5"/>
        <v/>
      </c>
      <c r="M137" s="6"/>
    </row>
    <row r="138" spans="1:13" x14ac:dyDescent="0.2">
      <c r="A138" s="1"/>
      <c r="B138" s="555"/>
      <c r="C138" s="556"/>
      <c r="D138" s="556"/>
      <c r="E138" s="556"/>
      <c r="F138" s="556"/>
      <c r="G138" s="556"/>
      <c r="H138" s="556"/>
      <c r="I138" s="557"/>
      <c r="J138" s="180"/>
      <c r="K138" s="180"/>
      <c r="L138" s="133" t="str">
        <f t="shared" si="5"/>
        <v/>
      </c>
      <c r="M138" s="6"/>
    </row>
    <row r="139" spans="1:13" x14ac:dyDescent="0.2">
      <c r="A139" s="1"/>
      <c r="B139" s="555"/>
      <c r="C139" s="556"/>
      <c r="D139" s="556"/>
      <c r="E139" s="556"/>
      <c r="F139" s="556"/>
      <c r="G139" s="556"/>
      <c r="H139" s="556"/>
      <c r="I139" s="557"/>
      <c r="J139" s="180"/>
      <c r="K139" s="180"/>
      <c r="L139" s="133" t="str">
        <f t="shared" si="5"/>
        <v/>
      </c>
      <c r="M139" s="6"/>
    </row>
    <row r="140" spans="1:13" x14ac:dyDescent="0.2">
      <c r="A140" s="1"/>
      <c r="B140" s="555"/>
      <c r="C140" s="556"/>
      <c r="D140" s="556"/>
      <c r="E140" s="556"/>
      <c r="F140" s="556"/>
      <c r="G140" s="556"/>
      <c r="H140" s="556"/>
      <c r="I140" s="557"/>
      <c r="J140" s="180"/>
      <c r="K140" s="180"/>
      <c r="L140" s="133" t="str">
        <f t="shared" si="5"/>
        <v/>
      </c>
      <c r="M140" s="6"/>
    </row>
    <row r="141" spans="1:13" x14ac:dyDescent="0.2">
      <c r="A141" s="1"/>
      <c r="B141" s="555"/>
      <c r="C141" s="556"/>
      <c r="D141" s="556"/>
      <c r="E141" s="556"/>
      <c r="F141" s="556"/>
      <c r="G141" s="556"/>
      <c r="H141" s="556"/>
      <c r="I141" s="557"/>
      <c r="J141" s="180"/>
      <c r="K141" s="180"/>
      <c r="L141" s="133" t="str">
        <f t="shared" si="5"/>
        <v/>
      </c>
      <c r="M141" s="6"/>
    </row>
    <row r="142" spans="1:13" x14ac:dyDescent="0.2">
      <c r="A142" s="1"/>
      <c r="B142" s="555"/>
      <c r="C142" s="556"/>
      <c r="D142" s="556"/>
      <c r="E142" s="556"/>
      <c r="F142" s="556"/>
      <c r="G142" s="556"/>
      <c r="H142" s="556"/>
      <c r="I142" s="557"/>
      <c r="J142" s="180"/>
      <c r="K142" s="180"/>
      <c r="L142" s="133" t="str">
        <f t="shared" si="5"/>
        <v/>
      </c>
      <c r="M142" s="6"/>
    </row>
    <row r="143" spans="1:13" x14ac:dyDescent="0.2">
      <c r="A143" s="1"/>
      <c r="B143" s="555"/>
      <c r="C143" s="556"/>
      <c r="D143" s="556"/>
      <c r="E143" s="556"/>
      <c r="F143" s="556"/>
      <c r="G143" s="556"/>
      <c r="H143" s="556"/>
      <c r="I143" s="557"/>
      <c r="J143" s="180"/>
      <c r="K143" s="180"/>
      <c r="L143" s="133" t="str">
        <f t="shared" si="5"/>
        <v/>
      </c>
      <c r="M143" s="6"/>
    </row>
    <row r="144" spans="1:13" x14ac:dyDescent="0.2">
      <c r="A144" s="1"/>
      <c r="B144" s="555"/>
      <c r="C144" s="556"/>
      <c r="D144" s="556"/>
      <c r="E144" s="556"/>
      <c r="F144" s="556"/>
      <c r="G144" s="556"/>
      <c r="H144" s="556"/>
      <c r="I144" s="557"/>
      <c r="J144" s="180"/>
      <c r="K144" s="180"/>
      <c r="L144" s="133" t="str">
        <f t="shared" si="5"/>
        <v/>
      </c>
      <c r="M144" s="6"/>
    </row>
    <row r="145" spans="1:13" x14ac:dyDescent="0.2">
      <c r="A145" s="1"/>
      <c r="B145" s="555"/>
      <c r="C145" s="556"/>
      <c r="D145" s="556"/>
      <c r="E145" s="556"/>
      <c r="F145" s="556"/>
      <c r="G145" s="556"/>
      <c r="H145" s="556"/>
      <c r="I145" s="557"/>
      <c r="J145" s="180"/>
      <c r="K145" s="180"/>
      <c r="L145" s="133" t="str">
        <f t="shared" si="5"/>
        <v/>
      </c>
      <c r="M145" s="6"/>
    </row>
    <row r="146" spans="1:13" x14ac:dyDescent="0.2">
      <c r="A146" s="1"/>
      <c r="B146" s="555"/>
      <c r="C146" s="556"/>
      <c r="D146" s="556"/>
      <c r="E146" s="556"/>
      <c r="F146" s="556"/>
      <c r="G146" s="556"/>
      <c r="H146" s="556"/>
      <c r="I146" s="557"/>
      <c r="J146" s="180"/>
      <c r="K146" s="180"/>
      <c r="L146" s="133" t="str">
        <f t="shared" si="5"/>
        <v/>
      </c>
      <c r="M146" s="6"/>
    </row>
    <row r="147" spans="1:13" x14ac:dyDescent="0.2">
      <c r="A147" s="1"/>
      <c r="B147" s="17"/>
      <c r="C147" s="17"/>
      <c r="D147" s="3"/>
      <c r="E147" s="3"/>
      <c r="F147" s="18"/>
      <c r="G147" s="3"/>
      <c r="H147" s="3"/>
      <c r="I147" s="3"/>
      <c r="J147" s="37"/>
      <c r="K147" s="37" t="s">
        <v>286</v>
      </c>
      <c r="L147" s="109">
        <f>SUM(L127:L146)</f>
        <v>0</v>
      </c>
      <c r="M147" s="6"/>
    </row>
    <row r="148" spans="1:13" ht="9" customHeight="1" x14ac:dyDescent="0.2">
      <c r="A148" s="1"/>
      <c r="B148" s="17"/>
      <c r="C148" s="17"/>
      <c r="D148" s="3"/>
      <c r="E148" s="3"/>
      <c r="F148" s="18"/>
      <c r="G148" s="3"/>
      <c r="H148" s="3"/>
      <c r="I148" s="3"/>
      <c r="J148" s="3"/>
      <c r="K148" s="40"/>
      <c r="L148" s="37"/>
      <c r="M148" s="130"/>
    </row>
    <row r="149" spans="1:13" ht="12.75" customHeight="1" x14ac:dyDescent="0.2">
      <c r="A149" s="1"/>
      <c r="B149" s="17"/>
      <c r="C149" s="17"/>
      <c r="D149" s="240" t="s">
        <v>590</v>
      </c>
      <c r="E149" s="3"/>
      <c r="F149" s="3"/>
      <c r="G149" s="3"/>
      <c r="H149" s="3"/>
      <c r="I149" s="3"/>
      <c r="J149" s="3"/>
      <c r="K149" s="37"/>
      <c r="L149" s="134">
        <f>Calculation!I6</f>
        <v>0</v>
      </c>
      <c r="M149" s="6"/>
    </row>
    <row r="150" spans="1:13" x14ac:dyDescent="0.2">
      <c r="A150" s="1"/>
      <c r="B150" s="3"/>
      <c r="C150" s="3"/>
      <c r="D150" s="3"/>
      <c r="E150" s="3"/>
      <c r="F150" s="18"/>
      <c r="G150" s="3"/>
      <c r="H150" s="3"/>
      <c r="I150" s="3"/>
      <c r="J150" s="3"/>
      <c r="K150" s="40"/>
      <c r="L150" s="37"/>
      <c r="M150" s="130"/>
    </row>
    <row r="151" spans="1:13" x14ac:dyDescent="0.2">
      <c r="A151" s="1"/>
      <c r="B151" s="3"/>
      <c r="C151" s="3"/>
      <c r="D151" s="3"/>
      <c r="E151" s="3"/>
      <c r="F151" s="18"/>
      <c r="G151" s="18" t="s">
        <v>762</v>
      </c>
      <c r="H151" s="18"/>
      <c r="I151" s="3"/>
      <c r="J151" s="40"/>
      <c r="K151" s="40"/>
      <c r="L151" s="109">
        <f>L147+L121+L87-L149</f>
        <v>0</v>
      </c>
      <c r="M151" s="6"/>
    </row>
    <row r="152" spans="1:13" x14ac:dyDescent="0.2">
      <c r="A152" s="1"/>
      <c r="B152" s="3"/>
      <c r="C152" s="3"/>
      <c r="D152" s="3"/>
      <c r="E152" s="3"/>
      <c r="F152" s="18"/>
      <c r="G152" s="240" t="s">
        <v>664</v>
      </c>
      <c r="H152" s="3"/>
      <c r="I152" s="3"/>
      <c r="J152" s="40"/>
      <c r="K152" s="41" t="s">
        <v>591</v>
      </c>
      <c r="L152" s="42"/>
      <c r="M152" s="6"/>
    </row>
    <row r="153" spans="1:13" x14ac:dyDescent="0.2">
      <c r="A153" s="1"/>
      <c r="B153" s="17"/>
      <c r="C153" s="17"/>
      <c r="D153" s="3"/>
      <c r="E153" s="3"/>
      <c r="F153" s="18"/>
      <c r="G153" s="3"/>
      <c r="H153" s="3"/>
      <c r="I153" s="3"/>
      <c r="J153" s="3"/>
      <c r="K153" s="40"/>
      <c r="L153" s="37"/>
      <c r="M153" s="130"/>
    </row>
    <row r="154" spans="1:13" ht="19.5" customHeight="1" x14ac:dyDescent="0.2">
      <c r="A154" s="1"/>
      <c r="B154" s="550" t="s">
        <v>290</v>
      </c>
      <c r="C154" s="551"/>
      <c r="D154" s="551"/>
      <c r="E154" s="551"/>
      <c r="F154" s="551"/>
      <c r="G154" s="551"/>
      <c r="H154" s="551"/>
      <c r="I154" s="551"/>
      <c r="J154" s="551"/>
      <c r="K154" s="551"/>
      <c r="L154" s="551"/>
      <c r="M154" s="130"/>
    </row>
    <row r="155" spans="1:13" x14ac:dyDescent="0.2">
      <c r="A155" s="2"/>
      <c r="B155" s="7"/>
      <c r="C155" s="7"/>
      <c r="D155" s="7"/>
      <c r="E155" s="7"/>
      <c r="F155" s="7"/>
      <c r="G155" s="7"/>
      <c r="H155" s="7"/>
      <c r="I155" s="7"/>
      <c r="J155" s="7"/>
      <c r="K155" s="43"/>
      <c r="L155" s="43"/>
      <c r="M155" s="8"/>
    </row>
    <row r="157" spans="1:13" hidden="1" x14ac:dyDescent="0.2">
      <c r="A157" s="187"/>
      <c r="B157" s="187"/>
    </row>
    <row r="158" spans="1:13" ht="12" hidden="1" customHeight="1" x14ac:dyDescent="0.2">
      <c r="A158" s="187" t="s">
        <v>261</v>
      </c>
      <c r="B158" s="187"/>
    </row>
    <row r="159" spans="1:13" ht="12" hidden="1" customHeight="1" x14ac:dyDescent="0.2">
      <c r="A159" s="187" t="s">
        <v>262</v>
      </c>
      <c r="B159" s="187"/>
    </row>
    <row r="160" spans="1:13" ht="12" hidden="1" customHeight="1" x14ac:dyDescent="0.2">
      <c r="A160" s="187" t="s">
        <v>263</v>
      </c>
      <c r="B160" s="187"/>
    </row>
    <row r="161" spans="1:2" ht="13.5" hidden="1" customHeight="1" x14ac:dyDescent="0.2">
      <c r="A161" s="187" t="s">
        <v>291</v>
      </c>
      <c r="B161" s="187"/>
    </row>
    <row r="162" spans="1:2" ht="12" hidden="1" customHeight="1" x14ac:dyDescent="0.2">
      <c r="A162" s="187"/>
      <c r="B162" s="187"/>
    </row>
    <row r="163" spans="1:2" hidden="1" x14ac:dyDescent="0.2">
      <c r="A163" s="187" t="s">
        <v>292</v>
      </c>
      <c r="B163" s="187"/>
    </row>
    <row r="164" spans="1:2" hidden="1" x14ac:dyDescent="0.2">
      <c r="A164" s="187" t="s">
        <v>293</v>
      </c>
      <c r="B164" s="187"/>
    </row>
    <row r="165" spans="1:2" hidden="1" x14ac:dyDescent="0.2">
      <c r="A165" s="187"/>
      <c r="B165" s="187"/>
    </row>
    <row r="210" spans="1:2" x14ac:dyDescent="0.2">
      <c r="A210" s="160" t="s">
        <v>262</v>
      </c>
      <c r="B210" s="160"/>
    </row>
    <row r="211" spans="1:2" x14ac:dyDescent="0.2">
      <c r="A211" s="160" t="s">
        <v>264</v>
      </c>
      <c r="B211" s="160"/>
    </row>
    <row r="212" spans="1:2" x14ac:dyDescent="0.2">
      <c r="A212" s="160" t="s">
        <v>294</v>
      </c>
      <c r="B212" s="160"/>
    </row>
    <row r="213" spans="1:2" x14ac:dyDescent="0.2">
      <c r="A213" s="160" t="s">
        <v>263</v>
      </c>
      <c r="B213" s="160"/>
    </row>
  </sheetData>
  <sheetProtection algorithmName="SHA-512" hashValue="MEsbFIXtXQo7VVidqcGLyr0PZHJ1mbjsWJBne/JvEA/aunEGo40fpPoAWAEKmzyuaLcNuoDY61JCDRNIEdRfgQ==" saltValue="p/vdccvDLm9Wec/Z68KjZA==" spinCount="100000" sheet="1" objects="1" scenarios="1"/>
  <dataConsolidate>
    <dataRefs count="1">
      <dataRef ref="A187:A190" sheet="Previous Year - NGI"/>
    </dataRefs>
  </dataConsolidate>
  <mergeCells count="54">
    <mergeCell ref="B114:C114"/>
    <mergeCell ref="B115:C115"/>
    <mergeCell ref="B116:C116"/>
    <mergeCell ref="B109:C109"/>
    <mergeCell ref="B110:C110"/>
    <mergeCell ref="B112:C112"/>
    <mergeCell ref="B111:C111"/>
    <mergeCell ref="B113:C113"/>
    <mergeCell ref="B2:E2"/>
    <mergeCell ref="B141:I141"/>
    <mergeCell ref="B142:I142"/>
    <mergeCell ref="B119:C119"/>
    <mergeCell ref="B120:C120"/>
    <mergeCell ref="B92:C92"/>
    <mergeCell ref="B107:C107"/>
    <mergeCell ref="B108:C108"/>
    <mergeCell ref="B103:C103"/>
    <mergeCell ref="B135:I135"/>
    <mergeCell ref="B136:I136"/>
    <mergeCell ref="B137:I137"/>
    <mergeCell ref="B138:I138"/>
    <mergeCell ref="B18:L18"/>
    <mergeCell ref="B118:C118"/>
    <mergeCell ref="B117:C117"/>
    <mergeCell ref="B126:I126"/>
    <mergeCell ref="B144:I144"/>
    <mergeCell ref="B133:I133"/>
    <mergeCell ref="B134:I134"/>
    <mergeCell ref="B145:I145"/>
    <mergeCell ref="B143:I143"/>
    <mergeCell ref="B139:I139"/>
    <mergeCell ref="B140:I140"/>
    <mergeCell ref="B130:I130"/>
    <mergeCell ref="B131:I131"/>
    <mergeCell ref="B132:I132"/>
    <mergeCell ref="B127:I127"/>
    <mergeCell ref="B128:I128"/>
    <mergeCell ref="B129:I129"/>
    <mergeCell ref="B154:L154"/>
    <mergeCell ref="B13:L13"/>
    <mergeCell ref="B106:C106"/>
    <mergeCell ref="B100:C100"/>
    <mergeCell ref="B104:C104"/>
    <mergeCell ref="B105:C105"/>
    <mergeCell ref="B96:C96"/>
    <mergeCell ref="B97:C97"/>
    <mergeCell ref="B101:C101"/>
    <mergeCell ref="B102:C102"/>
    <mergeCell ref="B98:C98"/>
    <mergeCell ref="B99:C99"/>
    <mergeCell ref="B93:C93"/>
    <mergeCell ref="B94:C94"/>
    <mergeCell ref="B95:C95"/>
    <mergeCell ref="B146:I146"/>
  </mergeCells>
  <phoneticPr fontId="0" type="noConversion"/>
  <dataValidations xWindow="108" yWindow="428" count="7">
    <dataValidation type="custom" showDropDown="1" showInputMessage="1" showErrorMessage="1" errorTitle="Data Entry Error" error="You must select a rating category before entering the sub-category." promptTitle="Note:" prompt="Enter the name of the sub-category,  if applicable._x000a__x000a_Please use a meaningful description, ie. Centre of Population, Intensity of Use or Economic Factors, Kind of Mining, Centre of Activity. " sqref="C24:C86" xr:uid="{00000000-0002-0000-0500-000000000000}">
      <formula1>NOT(ISBLANK(B24))</formula1>
    </dataValidation>
    <dataValidation allowBlank="1" showInputMessage="1" showErrorMessage="1" promptTitle="Note:" prompt="Please enter Minimum, Ad Valorem Rate and Base Amount for this rating category/sub-category on the same row." sqref="H93:H120 H24:H86" xr:uid="{00000000-0002-0000-0500-000001000000}"/>
    <dataValidation operator="greaterThan" allowBlank="1" showInputMessage="1" showErrorMessage="1" errorTitle="Data Entry Error" error="Number must be greater than zero." promptTitle="Note:" prompt="Please enter Minimum, Ad Valorem Rate and Base Amount for this rating category/sub-category on the same row." sqref="E93:E120 E32:E86 E24" xr:uid="{00000000-0002-0000-0500-000002000000}"/>
    <dataValidation allowBlank="1" showInputMessage="1" showErrorMessage="1" promptTitle="Note:" prompt="Total land value includes all rateable parcels including those parcels subject to a minimum." sqref="J93:J120 J24:J86" xr:uid="{00000000-0002-0000-0500-000003000000}"/>
    <dataValidation allowBlank="1" showInputMessage="1" showErrorMessage="1" promptTitle="Note:" prompt="Please enter Minimum, Ad Valorem Rate and Base Amount for this rating category/sub-category on the same row._x000a__x000a_Section 500 permits a maximum of 50% of category/sub-category income as a Base Amount." sqref="F93:F120 F24 F32:F86" xr:uid="{00000000-0002-0000-0500-000004000000}"/>
    <dataValidation type="list" allowBlank="1" showInputMessage="1" showErrorMessage="1" errorTitle="Data Entry Error" error="Please select one of the available options from the drop-down list." promptTitle="Note:" prompt="Select one of the available rating categories from the drop-down list." sqref="B24:B25" xr:uid="{00000000-0002-0000-0500-000005000000}">
      <formula1>$A$158:$A$161</formula1>
    </dataValidation>
    <dataValidation type="list" allowBlank="1" showInputMessage="1" showErrorMessage="1" sqref="B26:B86" xr:uid="{00000000-0002-0000-0500-000006000000}">
      <formula1>$A$158:$A$161</formula1>
    </dataValidation>
  </dataValidations>
  <printOptions horizontalCentered="1"/>
  <pageMargins left="0.35433070866141736" right="0.35433070866141736" top="0.39370078740157483" bottom="0.70866141732283472" header="0.19685039370078741" footer="0.39370078740157483"/>
  <pageSetup paperSize="9" orientation="landscape" horizontalDpi="300" verticalDpi="300" r:id="rId1"/>
  <headerFooter alignWithMargins="0">
    <oddHeader xml:space="preserve">&amp;C&amp;"Arial,Bold"Office of Local Government - 2021-22 Permissible Income Workpapers </oddHeader>
    <oddFooter>&amp;A</oddFooter>
  </headerFooter>
  <rowBreaks count="3" manualBreakCount="3">
    <brk id="14" max="16383" man="1"/>
    <brk id="88" max="16383" man="1"/>
    <brk id="1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dimension ref="A1:L53"/>
  <sheetViews>
    <sheetView zoomScale="91" zoomScaleNormal="91" workbookViewId="0"/>
  </sheetViews>
  <sheetFormatPr defaultRowHeight="12.75" x14ac:dyDescent="0.2"/>
  <cols>
    <col min="1" max="1" width="2.42578125" customWidth="1"/>
    <col min="2" max="2" width="10.42578125" customWidth="1"/>
    <col min="12" max="12" width="3.140625" customWidth="1"/>
  </cols>
  <sheetData>
    <row r="1" spans="1:12" x14ac:dyDescent="0.2">
      <c r="A1" s="230"/>
      <c r="B1" s="4"/>
      <c r="C1" s="4"/>
      <c r="D1" s="4"/>
      <c r="E1" s="4"/>
      <c r="F1" s="4"/>
      <c r="G1" s="4"/>
      <c r="H1" s="4"/>
      <c r="I1" s="4"/>
      <c r="J1" s="4"/>
      <c r="K1" s="4"/>
      <c r="L1" s="5"/>
    </row>
    <row r="2" spans="1:12" ht="20.25" x14ac:dyDescent="0.3">
      <c r="A2" s="1"/>
      <c r="B2" s="182" t="s">
        <v>662</v>
      </c>
      <c r="C2" s="3"/>
      <c r="D2" s="3"/>
      <c r="E2" s="3"/>
      <c r="F2" s="3"/>
      <c r="G2" s="3"/>
      <c r="H2" s="3"/>
      <c r="I2" s="3"/>
      <c r="J2" s="3"/>
      <c r="K2" s="3"/>
      <c r="L2" s="6"/>
    </row>
    <row r="3" spans="1:12" ht="6.75" customHeight="1" x14ac:dyDescent="0.2">
      <c r="A3" s="1"/>
      <c r="B3" s="3"/>
      <c r="C3" s="3"/>
      <c r="D3" s="3"/>
      <c r="E3" s="3"/>
      <c r="F3" s="3"/>
      <c r="G3" s="3"/>
      <c r="H3" s="3"/>
      <c r="I3" s="3"/>
      <c r="J3" s="3"/>
      <c r="K3" s="3"/>
      <c r="L3" s="6"/>
    </row>
    <row r="4" spans="1:12" ht="15.75" x14ac:dyDescent="0.25">
      <c r="A4" s="1"/>
      <c r="B4" s="181" t="s">
        <v>763</v>
      </c>
      <c r="C4" s="3"/>
      <c r="D4" s="3"/>
      <c r="E4" s="3"/>
      <c r="F4" s="3"/>
      <c r="G4" s="3"/>
      <c r="H4" s="3"/>
      <c r="I4" s="3"/>
      <c r="J4" s="3"/>
      <c r="K4" s="3"/>
      <c r="L4" s="6"/>
    </row>
    <row r="5" spans="1:12" ht="12.75" customHeight="1" x14ac:dyDescent="0.2">
      <c r="A5" s="1"/>
      <c r="B5" s="156"/>
      <c r="C5" s="156"/>
      <c r="D5" s="156"/>
      <c r="E5" s="156"/>
      <c r="F5" s="156"/>
      <c r="G5" s="156"/>
      <c r="H5" s="156"/>
      <c r="I5" s="156"/>
      <c r="J5" s="156"/>
      <c r="K5" s="156"/>
      <c r="L5" s="6"/>
    </row>
    <row r="6" spans="1:12" ht="15.75" x14ac:dyDescent="0.25">
      <c r="A6" s="1"/>
      <c r="B6" s="46" t="s">
        <v>295</v>
      </c>
      <c r="C6" s="156" t="s">
        <v>764</v>
      </c>
      <c r="D6" s="156"/>
      <c r="E6" s="156"/>
      <c r="F6" s="156"/>
      <c r="G6" s="156"/>
      <c r="H6" s="156"/>
      <c r="I6" s="156"/>
      <c r="J6" s="156"/>
      <c r="K6" s="156"/>
      <c r="L6" s="6"/>
    </row>
    <row r="7" spans="1:12" ht="15.75" x14ac:dyDescent="0.25">
      <c r="A7" s="1"/>
      <c r="B7" s="46"/>
      <c r="C7" s="156" t="s">
        <v>765</v>
      </c>
      <c r="D7" s="156"/>
      <c r="E7" s="156"/>
      <c r="F7" s="156"/>
      <c r="G7" s="156"/>
      <c r="H7" s="156"/>
      <c r="I7" s="156"/>
      <c r="J7" s="156"/>
      <c r="K7" s="156"/>
      <c r="L7" s="6"/>
    </row>
    <row r="8" spans="1:12" ht="15.75" x14ac:dyDescent="0.25">
      <c r="A8" s="1"/>
      <c r="B8" s="46"/>
      <c r="C8" s="156" t="s">
        <v>766</v>
      </c>
      <c r="D8" s="156"/>
      <c r="E8" s="156"/>
      <c r="F8" s="156"/>
      <c r="G8" s="156"/>
      <c r="H8" s="156"/>
      <c r="I8" s="156"/>
      <c r="J8" s="156"/>
      <c r="K8" s="156"/>
      <c r="L8" s="6"/>
    </row>
    <row r="9" spans="1:12" ht="15" x14ac:dyDescent="0.2">
      <c r="A9" s="1"/>
      <c r="B9" s="156"/>
      <c r="C9" s="156"/>
      <c r="D9" s="156"/>
      <c r="E9" s="156"/>
      <c r="F9" s="156"/>
      <c r="G9" s="156"/>
      <c r="H9" s="156"/>
      <c r="I9" s="156"/>
      <c r="J9" s="156"/>
      <c r="K9" s="156"/>
      <c r="L9" s="6"/>
    </row>
    <row r="10" spans="1:12" ht="15.75" x14ac:dyDescent="0.25">
      <c r="A10" s="1"/>
      <c r="B10" s="46" t="s">
        <v>191</v>
      </c>
      <c r="C10" s="156"/>
      <c r="D10" s="156"/>
      <c r="E10" s="156"/>
      <c r="F10" s="156"/>
      <c r="G10" s="156"/>
      <c r="H10" s="156"/>
      <c r="I10" s="156"/>
      <c r="J10" s="156"/>
      <c r="K10" s="156"/>
      <c r="L10" s="6"/>
    </row>
    <row r="11" spans="1:12" ht="15" x14ac:dyDescent="0.2">
      <c r="A11" s="1"/>
      <c r="B11" s="183" t="s">
        <v>192</v>
      </c>
      <c r="C11" s="156" t="s">
        <v>767</v>
      </c>
      <c r="D11" s="156"/>
      <c r="E11" s="156"/>
      <c r="F11" s="156"/>
      <c r="G11" s="156"/>
      <c r="H11" s="156"/>
      <c r="I11" s="156"/>
      <c r="J11" s="156"/>
      <c r="K11" s="156"/>
      <c r="L11" s="6"/>
    </row>
    <row r="12" spans="1:12" ht="15" x14ac:dyDescent="0.2">
      <c r="A12" s="1"/>
      <c r="B12" s="183"/>
      <c r="C12" s="156" t="s">
        <v>768</v>
      </c>
      <c r="D12" s="156"/>
      <c r="E12" s="156"/>
      <c r="F12" s="156"/>
      <c r="G12" s="156"/>
      <c r="H12" s="156"/>
      <c r="I12" s="156"/>
      <c r="J12" s="156"/>
      <c r="K12" s="156"/>
      <c r="L12" s="6"/>
    </row>
    <row r="13" spans="1:12" ht="15" x14ac:dyDescent="0.2">
      <c r="A13" s="1"/>
      <c r="B13" s="183"/>
      <c r="C13" s="156" t="s">
        <v>296</v>
      </c>
      <c r="D13" s="156"/>
      <c r="E13" s="156"/>
      <c r="F13" s="156"/>
      <c r="G13" s="156"/>
      <c r="H13" s="156"/>
      <c r="I13" s="156"/>
      <c r="J13" s="156"/>
      <c r="K13" s="156"/>
      <c r="L13" s="6"/>
    </row>
    <row r="14" spans="1:12" ht="15" x14ac:dyDescent="0.2">
      <c r="A14" s="1"/>
      <c r="B14" s="183"/>
      <c r="C14" s="156"/>
      <c r="D14" s="156"/>
      <c r="E14" s="156"/>
      <c r="F14" s="156"/>
      <c r="G14" s="156"/>
      <c r="H14" s="156"/>
      <c r="I14" s="156"/>
      <c r="J14" s="156"/>
      <c r="K14" s="156"/>
      <c r="L14" s="6"/>
    </row>
    <row r="15" spans="1:12" ht="15.75" x14ac:dyDescent="0.25">
      <c r="A15" s="1"/>
      <c r="B15" s="183"/>
      <c r="C15" s="46" t="s">
        <v>297</v>
      </c>
      <c r="D15" s="156" t="s">
        <v>298</v>
      </c>
      <c r="E15" s="156"/>
      <c r="F15" s="156"/>
      <c r="G15" s="156"/>
      <c r="H15" s="156"/>
      <c r="I15" s="156"/>
      <c r="J15" s="156"/>
      <c r="K15" s="156"/>
      <c r="L15" s="6"/>
    </row>
    <row r="16" spans="1:12" ht="15.75" x14ac:dyDescent="0.25">
      <c r="A16" s="1"/>
      <c r="B16" s="183"/>
      <c r="C16" s="183"/>
      <c r="D16" s="156" t="s">
        <v>700</v>
      </c>
      <c r="E16" s="156"/>
      <c r="F16" s="156"/>
      <c r="G16" s="156"/>
      <c r="H16" s="156"/>
      <c r="I16" s="156"/>
      <c r="J16" s="156"/>
      <c r="K16" s="156"/>
      <c r="L16" s="6"/>
    </row>
    <row r="17" spans="1:12" ht="15" x14ac:dyDescent="0.2">
      <c r="A17" s="1"/>
      <c r="B17" s="183"/>
      <c r="C17" s="183"/>
      <c r="D17" s="156" t="s">
        <v>701</v>
      </c>
      <c r="E17" s="156"/>
      <c r="F17" s="156"/>
      <c r="G17" s="156"/>
      <c r="H17" s="156"/>
      <c r="I17" s="156"/>
      <c r="J17" s="156"/>
      <c r="K17" s="156"/>
      <c r="L17" s="6"/>
    </row>
    <row r="18" spans="1:12" ht="15" x14ac:dyDescent="0.2">
      <c r="A18" s="1"/>
      <c r="B18" s="183"/>
      <c r="C18" s="156"/>
      <c r="D18" s="156"/>
      <c r="E18" s="156"/>
      <c r="F18" s="156"/>
      <c r="G18" s="156"/>
      <c r="H18" s="156"/>
      <c r="I18" s="156"/>
      <c r="J18" s="156"/>
      <c r="K18" s="156"/>
      <c r="L18" s="6"/>
    </row>
    <row r="19" spans="1:12" ht="15" x14ac:dyDescent="0.2">
      <c r="A19" s="1"/>
      <c r="B19" s="183"/>
      <c r="C19" s="185" t="s">
        <v>299</v>
      </c>
      <c r="D19" s="156"/>
      <c r="E19" s="156"/>
      <c r="F19" s="156"/>
      <c r="G19" s="156"/>
      <c r="H19" s="156"/>
      <c r="I19" s="156"/>
      <c r="J19" s="156"/>
      <c r="K19" s="156"/>
      <c r="L19" s="6"/>
    </row>
    <row r="20" spans="1:12" ht="15.75" x14ac:dyDescent="0.25">
      <c r="A20" s="1"/>
      <c r="B20" s="183" t="s">
        <v>192</v>
      </c>
      <c r="C20" s="156" t="s">
        <v>300</v>
      </c>
      <c r="D20" s="156"/>
      <c r="E20" s="156"/>
      <c r="F20" s="156"/>
      <c r="G20" s="156"/>
      <c r="H20" s="156"/>
      <c r="I20" s="156"/>
      <c r="J20" s="156"/>
      <c r="K20" s="156"/>
      <c r="L20" s="6"/>
    </row>
    <row r="21" spans="1:12" ht="15" x14ac:dyDescent="0.2">
      <c r="A21" s="1"/>
      <c r="B21" s="183"/>
      <c r="C21" s="156" t="s">
        <v>769</v>
      </c>
      <c r="D21" s="156"/>
      <c r="E21" s="156"/>
      <c r="F21" s="156"/>
      <c r="G21" s="156"/>
      <c r="H21" s="156"/>
      <c r="I21" s="156"/>
      <c r="J21" s="156"/>
      <c r="K21" s="156"/>
      <c r="L21" s="6"/>
    </row>
    <row r="22" spans="1:12" ht="15" x14ac:dyDescent="0.2">
      <c r="A22" s="1"/>
      <c r="B22" s="183"/>
      <c r="C22" s="156"/>
      <c r="D22" s="156"/>
      <c r="E22" s="156"/>
      <c r="F22" s="156"/>
      <c r="G22" s="156"/>
      <c r="H22" s="156"/>
      <c r="I22" s="156"/>
      <c r="J22" s="156"/>
      <c r="K22" s="156"/>
      <c r="L22" s="6"/>
    </row>
    <row r="23" spans="1:12" ht="15" x14ac:dyDescent="0.2">
      <c r="A23" s="1"/>
      <c r="B23" s="183"/>
      <c r="C23" s="185" t="s">
        <v>172</v>
      </c>
      <c r="D23" s="156"/>
      <c r="E23" s="156"/>
      <c r="F23" s="156"/>
      <c r="G23" s="156"/>
      <c r="H23" s="156"/>
      <c r="I23" s="156"/>
      <c r="J23" s="156"/>
      <c r="K23" s="156"/>
      <c r="L23" s="6"/>
    </row>
    <row r="24" spans="1:12" s="187" customFormat="1" ht="15" x14ac:dyDescent="0.2">
      <c r="A24" s="241"/>
      <c r="B24" s="183" t="s">
        <v>192</v>
      </c>
      <c r="C24" s="102" t="s">
        <v>301</v>
      </c>
      <c r="D24" s="156"/>
      <c r="E24" s="156"/>
      <c r="F24" s="156"/>
      <c r="G24" s="156"/>
      <c r="H24" s="156"/>
      <c r="I24" s="156"/>
      <c r="J24" s="156"/>
      <c r="K24" s="156"/>
      <c r="L24" s="242"/>
    </row>
    <row r="25" spans="1:12" s="187" customFormat="1" ht="15" x14ac:dyDescent="0.2">
      <c r="A25" s="241"/>
      <c r="B25" s="183"/>
      <c r="C25" s="102" t="s">
        <v>302</v>
      </c>
      <c r="D25" s="156"/>
      <c r="E25" s="156"/>
      <c r="F25" s="156"/>
      <c r="G25" s="156"/>
      <c r="H25" s="156"/>
      <c r="I25" s="156"/>
      <c r="J25" s="156"/>
      <c r="K25" s="156"/>
      <c r="L25" s="242"/>
    </row>
    <row r="26" spans="1:12" s="187" customFormat="1" ht="15" x14ac:dyDescent="0.2">
      <c r="A26" s="241"/>
      <c r="B26" s="183"/>
      <c r="C26" s="102" t="s">
        <v>702</v>
      </c>
      <c r="D26" s="156"/>
      <c r="E26" s="156"/>
      <c r="F26" s="156"/>
      <c r="G26" s="156"/>
      <c r="H26" s="156"/>
      <c r="I26" s="156"/>
      <c r="J26" s="156"/>
      <c r="K26" s="156"/>
      <c r="L26" s="242"/>
    </row>
    <row r="27" spans="1:12" ht="15" x14ac:dyDescent="0.2">
      <c r="A27" s="1"/>
      <c r="B27" s="183" t="s">
        <v>192</v>
      </c>
      <c r="C27" s="156" t="s">
        <v>501</v>
      </c>
      <c r="D27" s="156"/>
      <c r="E27" s="156"/>
      <c r="F27" s="156"/>
      <c r="G27" s="156"/>
      <c r="H27" s="156"/>
      <c r="I27" s="156"/>
      <c r="J27" s="156"/>
      <c r="K27" s="156"/>
      <c r="L27" s="6"/>
    </row>
    <row r="28" spans="1:12" ht="15" x14ac:dyDescent="0.2">
      <c r="A28" s="1"/>
      <c r="B28" s="183"/>
      <c r="C28" s="156" t="s">
        <v>533</v>
      </c>
      <c r="D28" s="156"/>
      <c r="E28" s="156"/>
      <c r="F28" s="156"/>
      <c r="G28" s="156"/>
      <c r="H28" s="156"/>
      <c r="I28" s="156"/>
      <c r="J28" s="156"/>
      <c r="K28" s="156"/>
      <c r="L28" s="6"/>
    </row>
    <row r="29" spans="1:12" ht="15" x14ac:dyDescent="0.2">
      <c r="A29" s="1"/>
      <c r="B29" s="183"/>
      <c r="C29" s="156" t="s">
        <v>537</v>
      </c>
      <c r="D29" s="156"/>
      <c r="E29" s="156"/>
      <c r="F29" s="156"/>
      <c r="G29" s="156"/>
      <c r="H29" s="156"/>
      <c r="I29" s="156"/>
      <c r="J29" s="156"/>
      <c r="K29" s="156"/>
      <c r="L29" s="6"/>
    </row>
    <row r="30" spans="1:12" ht="15" x14ac:dyDescent="0.2">
      <c r="A30" s="1"/>
      <c r="B30" s="183"/>
      <c r="C30" s="156" t="s">
        <v>615</v>
      </c>
      <c r="D30" s="156"/>
      <c r="E30" s="156"/>
      <c r="F30" s="156"/>
      <c r="G30" s="156"/>
      <c r="H30" s="156"/>
      <c r="I30" s="156"/>
      <c r="J30" s="156"/>
      <c r="K30" s="156"/>
      <c r="L30" s="6"/>
    </row>
    <row r="31" spans="1:12" ht="15" x14ac:dyDescent="0.2">
      <c r="A31" s="1"/>
      <c r="B31" s="183" t="s">
        <v>192</v>
      </c>
      <c r="C31" s="156" t="s">
        <v>535</v>
      </c>
      <c r="D31" s="156"/>
      <c r="E31" s="156"/>
      <c r="F31" s="156"/>
      <c r="G31" s="156"/>
      <c r="H31" s="156"/>
      <c r="I31" s="156"/>
      <c r="J31" s="156"/>
      <c r="K31" s="156"/>
      <c r="L31" s="6"/>
    </row>
    <row r="32" spans="1:12" ht="15" x14ac:dyDescent="0.2">
      <c r="A32" s="1"/>
      <c r="B32" s="183"/>
      <c r="C32" s="156" t="s">
        <v>534</v>
      </c>
      <c r="D32" s="156"/>
      <c r="E32" s="156"/>
      <c r="F32" s="156"/>
      <c r="G32" s="156"/>
      <c r="H32" s="156"/>
      <c r="I32" s="156"/>
      <c r="J32" s="156"/>
      <c r="K32" s="156"/>
      <c r="L32" s="6"/>
    </row>
    <row r="33" spans="1:12" ht="15" x14ac:dyDescent="0.2">
      <c r="A33" s="1"/>
      <c r="B33" s="183"/>
      <c r="C33" s="156"/>
      <c r="D33" s="156"/>
      <c r="E33" s="156"/>
      <c r="F33" s="156"/>
      <c r="G33" s="156"/>
      <c r="H33" s="156"/>
      <c r="I33" s="156"/>
      <c r="J33" s="156"/>
      <c r="K33" s="156"/>
      <c r="L33" s="6"/>
    </row>
    <row r="34" spans="1:12" ht="18" x14ac:dyDescent="0.25">
      <c r="A34" s="1"/>
      <c r="B34" s="549" t="s">
        <v>196</v>
      </c>
      <c r="C34" s="549"/>
      <c r="D34" s="549"/>
      <c r="E34" s="549"/>
      <c r="F34" s="549"/>
      <c r="G34" s="549"/>
      <c r="H34" s="549"/>
      <c r="I34" s="549"/>
      <c r="J34" s="549"/>
      <c r="K34" s="549"/>
      <c r="L34" s="6"/>
    </row>
    <row r="35" spans="1:12" ht="15" x14ac:dyDescent="0.2">
      <c r="A35" s="1"/>
      <c r="B35" s="183"/>
      <c r="C35" s="156"/>
      <c r="D35" s="156"/>
      <c r="E35" s="156"/>
      <c r="F35" s="156"/>
      <c r="G35" s="156"/>
      <c r="H35" s="156"/>
      <c r="I35" s="156"/>
      <c r="J35" s="156"/>
      <c r="K35" s="156"/>
      <c r="L35" s="6"/>
    </row>
    <row r="36" spans="1:12" ht="15.75" x14ac:dyDescent="0.25">
      <c r="A36" s="1"/>
      <c r="B36" s="98" t="s">
        <v>703</v>
      </c>
      <c r="C36" s="156"/>
      <c r="D36" s="156"/>
      <c r="E36" s="156"/>
      <c r="F36" s="156"/>
      <c r="G36" s="156"/>
      <c r="H36" s="156"/>
      <c r="I36" s="156"/>
      <c r="J36" s="156"/>
      <c r="K36" s="156"/>
      <c r="L36" s="6"/>
    </row>
    <row r="37" spans="1:12" ht="12" customHeight="1" x14ac:dyDescent="0.2">
      <c r="A37" s="1"/>
      <c r="B37" s="102"/>
      <c r="C37" s="102"/>
      <c r="D37" s="156"/>
      <c r="E37" s="156"/>
      <c r="F37" s="156"/>
      <c r="G37" s="156"/>
      <c r="H37" s="156"/>
      <c r="I37" s="156"/>
      <c r="J37" s="156"/>
      <c r="K37" s="156"/>
      <c r="L37" s="6"/>
    </row>
    <row r="38" spans="1:12" ht="15.75" x14ac:dyDescent="0.25">
      <c r="A38" s="1"/>
      <c r="B38" s="102"/>
      <c r="C38" s="102" t="s">
        <v>303</v>
      </c>
      <c r="D38" s="156"/>
      <c r="E38" s="156"/>
      <c r="F38" s="156"/>
      <c r="G38" s="156"/>
      <c r="H38" s="156"/>
      <c r="I38" s="156"/>
      <c r="J38" s="156"/>
      <c r="K38" s="156"/>
      <c r="L38" s="6"/>
    </row>
    <row r="39" spans="1:12" ht="15" x14ac:dyDescent="0.2">
      <c r="A39" s="1"/>
      <c r="B39" s="102"/>
      <c r="C39" s="102" t="s">
        <v>304</v>
      </c>
      <c r="D39" s="156"/>
      <c r="E39" s="156"/>
      <c r="F39" s="156"/>
      <c r="G39" s="156"/>
      <c r="H39" s="156"/>
      <c r="I39" s="156"/>
      <c r="J39" s="156"/>
      <c r="K39" s="156"/>
      <c r="L39" s="6"/>
    </row>
    <row r="40" spans="1:12" ht="15" x14ac:dyDescent="0.2">
      <c r="A40" s="1"/>
      <c r="B40" s="102"/>
      <c r="C40" s="102" t="s">
        <v>305</v>
      </c>
      <c r="D40" s="156"/>
      <c r="E40" s="156"/>
      <c r="F40" s="156"/>
      <c r="G40" s="156"/>
      <c r="H40" s="156"/>
      <c r="I40" s="156"/>
      <c r="J40" s="156"/>
      <c r="K40" s="156"/>
      <c r="L40" s="6"/>
    </row>
    <row r="41" spans="1:12" ht="15" x14ac:dyDescent="0.2">
      <c r="A41" s="1"/>
      <c r="B41" s="102"/>
      <c r="C41" s="102" t="s">
        <v>306</v>
      </c>
      <c r="D41" s="156"/>
      <c r="E41" s="156"/>
      <c r="F41" s="156"/>
      <c r="G41" s="156"/>
      <c r="H41" s="156"/>
      <c r="I41" s="156"/>
      <c r="J41" s="156"/>
      <c r="K41" s="156"/>
      <c r="L41" s="6"/>
    </row>
    <row r="42" spans="1:12" ht="15" x14ac:dyDescent="0.2">
      <c r="A42" s="1"/>
      <c r="B42" s="102"/>
      <c r="C42" s="102" t="s">
        <v>307</v>
      </c>
      <c r="D42" s="156"/>
      <c r="E42" s="156"/>
      <c r="F42" s="156"/>
      <c r="G42" s="156"/>
      <c r="H42" s="156"/>
      <c r="I42" s="156"/>
      <c r="J42" s="156"/>
      <c r="K42" s="156"/>
      <c r="L42" s="6"/>
    </row>
    <row r="43" spans="1:12" ht="15" x14ac:dyDescent="0.2">
      <c r="A43" s="1"/>
      <c r="B43" s="102"/>
      <c r="C43" s="102" t="s">
        <v>308</v>
      </c>
      <c r="D43" s="156"/>
      <c r="E43" s="156"/>
      <c r="F43" s="156"/>
      <c r="G43" s="156"/>
      <c r="H43" s="156"/>
      <c r="I43" s="156"/>
      <c r="J43" s="156"/>
      <c r="K43" s="156"/>
      <c r="L43" s="6"/>
    </row>
    <row r="44" spans="1:12" ht="9.75" customHeight="1" x14ac:dyDescent="0.2">
      <c r="A44" s="1"/>
      <c r="B44" s="102"/>
      <c r="C44" s="102"/>
      <c r="D44" s="156"/>
      <c r="E44" s="156"/>
      <c r="F44" s="156"/>
      <c r="G44" s="156"/>
      <c r="H44" s="156"/>
      <c r="I44" s="156"/>
      <c r="J44" s="156"/>
      <c r="K44" s="156"/>
      <c r="L44" s="6"/>
    </row>
    <row r="45" spans="1:12" ht="15" x14ac:dyDescent="0.2">
      <c r="A45" s="1"/>
      <c r="B45" s="102"/>
      <c r="C45" s="102" t="s">
        <v>309</v>
      </c>
      <c r="D45" s="156"/>
      <c r="E45" s="156"/>
      <c r="F45" s="156"/>
      <c r="G45" s="156"/>
      <c r="H45" s="156"/>
      <c r="I45" s="156"/>
      <c r="J45" s="156"/>
      <c r="K45" s="156"/>
      <c r="L45" s="6"/>
    </row>
    <row r="46" spans="1:12" ht="15" x14ac:dyDescent="0.2">
      <c r="A46" s="1"/>
      <c r="B46" s="102"/>
      <c r="C46" s="102" t="s">
        <v>536</v>
      </c>
      <c r="D46" s="156"/>
      <c r="E46" s="156"/>
      <c r="F46" s="156"/>
      <c r="G46" s="156"/>
      <c r="H46" s="156"/>
      <c r="I46" s="156"/>
      <c r="J46" s="156"/>
      <c r="K46" s="156"/>
      <c r="L46" s="6"/>
    </row>
    <row r="47" spans="1:12" ht="15" x14ac:dyDescent="0.2">
      <c r="A47" s="1"/>
      <c r="B47" s="102"/>
      <c r="C47" s="102" t="s">
        <v>310</v>
      </c>
      <c r="D47" s="156"/>
      <c r="E47" s="156"/>
      <c r="F47" s="156"/>
      <c r="G47" s="156"/>
      <c r="H47" s="156"/>
      <c r="I47" s="156"/>
      <c r="J47" s="156"/>
      <c r="K47" s="156"/>
      <c r="L47" s="6"/>
    </row>
    <row r="48" spans="1:12" ht="15" x14ac:dyDescent="0.2">
      <c r="A48" s="1"/>
      <c r="B48" s="102"/>
      <c r="C48" s="102" t="s">
        <v>311</v>
      </c>
      <c r="D48" s="156"/>
      <c r="E48" s="156"/>
      <c r="F48" s="156"/>
      <c r="G48" s="156"/>
      <c r="H48" s="156"/>
      <c r="I48" s="156"/>
      <c r="J48" s="156"/>
      <c r="K48" s="156"/>
      <c r="L48" s="6"/>
    </row>
    <row r="49" spans="1:12" ht="6.75" customHeight="1" x14ac:dyDescent="0.2">
      <c r="A49" s="1"/>
      <c r="B49" s="183"/>
      <c r="C49" s="156"/>
      <c r="D49" s="156"/>
      <c r="E49" s="156"/>
      <c r="F49" s="156"/>
      <c r="G49" s="156"/>
      <c r="H49" s="156"/>
      <c r="I49" s="156"/>
      <c r="J49" s="156"/>
      <c r="K49" s="156"/>
      <c r="L49" s="6"/>
    </row>
    <row r="50" spans="1:12" ht="15" x14ac:dyDescent="0.2">
      <c r="A50" s="1"/>
      <c r="B50" s="102"/>
      <c r="C50" s="102" t="s">
        <v>312</v>
      </c>
      <c r="D50" s="156"/>
      <c r="E50" s="156"/>
      <c r="F50" s="156"/>
      <c r="G50" s="156"/>
      <c r="H50" s="156"/>
      <c r="I50" s="156"/>
      <c r="J50" s="156"/>
      <c r="K50" s="156"/>
      <c r="L50" s="6"/>
    </row>
    <row r="51" spans="1:12" ht="15" x14ac:dyDescent="0.2">
      <c r="A51" s="1"/>
      <c r="B51" s="183"/>
      <c r="C51" s="156" t="s">
        <v>313</v>
      </c>
      <c r="D51" s="156"/>
      <c r="E51" s="156"/>
      <c r="F51" s="156"/>
      <c r="G51" s="156"/>
      <c r="H51" s="156"/>
      <c r="I51" s="156"/>
      <c r="J51" s="156"/>
      <c r="K51" s="156"/>
      <c r="L51" s="6"/>
    </row>
    <row r="52" spans="1:12" ht="15" x14ac:dyDescent="0.2">
      <c r="A52" s="1"/>
      <c r="B52" s="183"/>
      <c r="C52" s="156" t="s">
        <v>314</v>
      </c>
      <c r="D52" s="156"/>
      <c r="E52" s="156"/>
      <c r="F52" s="156"/>
      <c r="G52" s="156"/>
      <c r="H52" s="156"/>
      <c r="I52" s="156"/>
      <c r="J52" s="156"/>
      <c r="K52" s="156"/>
      <c r="L52" s="6"/>
    </row>
    <row r="53" spans="1:12" x14ac:dyDescent="0.2">
      <c r="A53" s="2"/>
      <c r="B53" s="7"/>
      <c r="C53" s="7"/>
      <c r="D53" s="7"/>
      <c r="E53" s="7"/>
      <c r="F53" s="7"/>
      <c r="G53" s="7"/>
      <c r="H53" s="7"/>
      <c r="I53" s="7"/>
      <c r="J53" s="7"/>
      <c r="K53" s="7"/>
      <c r="L53" s="8"/>
    </row>
  </sheetData>
  <sheetProtection algorithmName="SHA-512" hashValue="rCt/DS/wIqAJs+2byUPEO/jKtKxODqDsDM31IMMZ1anDb/oZfjmKqtGceXWUiO/FCRb2ufo10T261RxVRX73sA==" saltValue="1MBsh36lHgMw+3/8HgcRuA==" spinCount="100000" sheet="1" objects="1" scenarios="1"/>
  <mergeCells count="1">
    <mergeCell ref="B34:K34"/>
  </mergeCells>
  <phoneticPr fontId="0" type="noConversion"/>
  <printOptions horizontalCentered="1"/>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V142"/>
  <sheetViews>
    <sheetView showGridLines="0" topLeftCell="A46" zoomScale="87" zoomScaleNormal="87" workbookViewId="0">
      <selection activeCell="B23" sqref="B23"/>
    </sheetView>
  </sheetViews>
  <sheetFormatPr defaultColWidth="9.140625" defaultRowHeight="12.75" x14ac:dyDescent="0.2"/>
  <cols>
    <col min="1" max="1" width="3" customWidth="1"/>
    <col min="2" max="2" width="12.42578125" customWidth="1"/>
    <col min="3" max="3" width="18.5703125" customWidth="1"/>
    <col min="4" max="4" width="12.85546875" customWidth="1"/>
    <col min="5" max="5" width="10.42578125" customWidth="1"/>
    <col min="6" max="7" width="9.42578125" customWidth="1"/>
    <col min="8" max="9" width="10.5703125" customWidth="1"/>
    <col min="10" max="10" width="16.42578125" customWidth="1"/>
    <col min="11" max="11" width="15.5703125" style="71" customWidth="1"/>
    <col min="12" max="12" width="14.85546875" style="71" customWidth="1"/>
    <col min="13" max="13" width="3.5703125" customWidth="1"/>
    <col min="14" max="14" width="12.28515625" customWidth="1"/>
    <col min="15" max="15" width="11.140625" hidden="1" customWidth="1"/>
    <col min="16" max="16" width="9.85546875" hidden="1" customWidth="1"/>
    <col min="17" max="17" width="8.28515625" hidden="1" customWidth="1"/>
    <col min="18" max="18" width="6.42578125" hidden="1" customWidth="1"/>
    <col min="19" max="19" width="5.85546875" hidden="1" customWidth="1"/>
    <col min="20" max="20" width="9" hidden="1" customWidth="1"/>
    <col min="21" max="21" width="10.140625" hidden="1" customWidth="1"/>
    <col min="22" max="22" width="4.140625" hidden="1" customWidth="1"/>
    <col min="23" max="23" width="0" hidden="1" customWidth="1"/>
  </cols>
  <sheetData>
    <row r="1" spans="1:13" ht="12" customHeight="1" x14ac:dyDescent="0.2">
      <c r="A1" s="230"/>
      <c r="B1" s="4"/>
      <c r="C1" s="4"/>
      <c r="D1" s="4"/>
      <c r="E1" s="4"/>
      <c r="F1" s="4"/>
      <c r="G1" s="4"/>
      <c r="H1" s="4"/>
      <c r="I1" s="4"/>
      <c r="J1" s="4"/>
      <c r="K1" s="27"/>
      <c r="L1" s="27"/>
      <c r="M1" s="5"/>
    </row>
    <row r="2" spans="1:13" ht="15" customHeight="1" x14ac:dyDescent="0.25">
      <c r="A2" s="1"/>
      <c r="B2" s="561" t="str">
        <f>IF(Identification!C9="","",Identification!C9)</f>
        <v>Select Council Name</v>
      </c>
      <c r="C2" s="562"/>
      <c r="D2" s="562"/>
      <c r="E2" s="563"/>
      <c r="F2" s="240"/>
      <c r="G2" s="240"/>
      <c r="H2" s="240"/>
      <c r="I2" s="240"/>
      <c r="J2" s="3"/>
      <c r="K2" s="135"/>
      <c r="L2" s="18"/>
      <c r="M2" s="120"/>
    </row>
    <row r="3" spans="1:13" ht="15" customHeight="1" x14ac:dyDescent="0.25">
      <c r="A3" s="1"/>
      <c r="B3" s="82"/>
      <c r="C3" s="82"/>
      <c r="D3" s="82"/>
      <c r="E3" s="82"/>
      <c r="F3" s="240"/>
      <c r="G3" s="240"/>
      <c r="H3" s="240"/>
      <c r="I3" s="240"/>
      <c r="J3" s="3"/>
      <c r="K3" s="135"/>
      <c r="L3" s="29"/>
      <c r="M3" s="120"/>
    </row>
    <row r="4" spans="1:13" ht="12.75" customHeight="1" x14ac:dyDescent="0.2">
      <c r="A4" s="1"/>
      <c r="B4" s="18"/>
      <c r="C4" s="240" t="s">
        <v>616</v>
      </c>
      <c r="D4" s="3"/>
      <c r="E4" s="3"/>
      <c r="F4" s="3"/>
      <c r="G4" s="3"/>
      <c r="H4" s="3"/>
      <c r="I4" s="3"/>
      <c r="J4" s="3"/>
      <c r="K4" s="29"/>
      <c r="L4" s="29"/>
      <c r="M4" s="6"/>
    </row>
    <row r="5" spans="1:13" x14ac:dyDescent="0.2">
      <c r="A5" s="1"/>
      <c r="B5" s="18" t="s">
        <v>256</v>
      </c>
      <c r="C5" s="210"/>
      <c r="D5" s="9"/>
      <c r="E5" s="136"/>
      <c r="F5" s="9"/>
      <c r="G5" s="136"/>
      <c r="H5" s="9"/>
      <c r="I5" s="136"/>
      <c r="J5" s="9"/>
      <c r="K5" s="9"/>
      <c r="L5" s="29"/>
      <c r="M5" s="121"/>
    </row>
    <row r="6" spans="1:13" ht="51" customHeight="1" x14ac:dyDescent="0.2">
      <c r="A6" s="1"/>
      <c r="B6" s="112" t="s">
        <v>257</v>
      </c>
      <c r="C6" s="112" t="s">
        <v>258</v>
      </c>
      <c r="D6" s="112" t="s">
        <v>321</v>
      </c>
      <c r="E6" s="318"/>
      <c r="F6" s="112" t="s">
        <v>259</v>
      </c>
      <c r="G6" s="112"/>
      <c r="H6" s="318"/>
      <c r="I6" s="112" t="s">
        <v>260</v>
      </c>
      <c r="J6" s="112" t="s">
        <v>770</v>
      </c>
      <c r="K6" s="318"/>
      <c r="L6" s="35" t="s">
        <v>771</v>
      </c>
      <c r="M6" s="6"/>
    </row>
    <row r="7" spans="1:13" ht="12.75" customHeight="1" x14ac:dyDescent="0.2">
      <c r="A7" s="1"/>
      <c r="B7" s="319" t="s">
        <v>261</v>
      </c>
      <c r="C7" s="110">
        <f>DCOUNTA(B22:L62,C22,O22:O23)</f>
        <v>0</v>
      </c>
      <c r="D7" s="161">
        <f>DSUM(B22:L62,D22,O22:O23)</f>
        <v>0</v>
      </c>
      <c r="E7" s="137"/>
      <c r="F7" s="161">
        <f>DSUM(B22:L62,D22,O22:P23)</f>
        <v>0</v>
      </c>
      <c r="G7" s="78"/>
      <c r="H7" s="137"/>
      <c r="I7" s="161">
        <f>DSUM(B22:L62,I22,O22:O23)</f>
        <v>0</v>
      </c>
      <c r="J7" s="109">
        <f>DSUM(B22:L62,J22,O22:O23)</f>
        <v>0</v>
      </c>
      <c r="K7" s="138"/>
      <c r="L7" s="111">
        <f>DSUM(B22:L62,L22,O22:O23)</f>
        <v>0</v>
      </c>
      <c r="M7" s="6"/>
    </row>
    <row r="8" spans="1:13" ht="12.75" customHeight="1" x14ac:dyDescent="0.2">
      <c r="A8" s="1"/>
      <c r="B8" s="319" t="s">
        <v>262</v>
      </c>
      <c r="C8" s="110">
        <f>DCOUNTA(B22:L62,C22,Q22:Q23)</f>
        <v>0</v>
      </c>
      <c r="D8" s="161">
        <f>DSUM(B22:L62,D22,Q22:Q23)</f>
        <v>0</v>
      </c>
      <c r="E8" s="78"/>
      <c r="F8" s="161">
        <f>DSUM(B22:L62,D22,Q22:R23)</f>
        <v>0</v>
      </c>
      <c r="G8" s="78"/>
      <c r="H8" s="78"/>
      <c r="I8" s="161">
        <f>DSUM(B22:L62,I22,Q22:Q23)</f>
        <v>0</v>
      </c>
      <c r="J8" s="109">
        <f>DSUM(B22:L62,J22,Q22:Q23)</f>
        <v>0</v>
      </c>
      <c r="K8" s="138"/>
      <c r="L8" s="111">
        <f>DSUM(B22:L62,L22,Q22:Q23)</f>
        <v>0</v>
      </c>
      <c r="M8" s="6"/>
    </row>
    <row r="9" spans="1:13" ht="12.75" customHeight="1" x14ac:dyDescent="0.2">
      <c r="A9" s="1"/>
      <c r="B9" s="319" t="s">
        <v>263</v>
      </c>
      <c r="C9" s="110">
        <f>DCOUNTA(B22:L62,C22,S22:S23)</f>
        <v>0</v>
      </c>
      <c r="D9" s="161">
        <f>DSUM(B22:L62,D22,S22:S23)</f>
        <v>0</v>
      </c>
      <c r="E9" s="78"/>
      <c r="F9" s="161">
        <f>DSUM(B22:L62,D22,S22:T23)</f>
        <v>0</v>
      </c>
      <c r="G9" s="78"/>
      <c r="H9" s="78"/>
      <c r="I9" s="161">
        <f>DSUM(B22:L62,I22,S22:S23)</f>
        <v>0</v>
      </c>
      <c r="J9" s="109">
        <f>DSUM(B22:L62,J22,S22:S23)</f>
        <v>0</v>
      </c>
      <c r="K9" s="138"/>
      <c r="L9" s="111">
        <f>DSUM(B22:L62,L22,S22:S23)</f>
        <v>0</v>
      </c>
      <c r="M9" s="6"/>
    </row>
    <row r="10" spans="1:13" ht="12.75" customHeight="1" x14ac:dyDescent="0.2">
      <c r="A10" s="1"/>
      <c r="B10" s="319" t="s">
        <v>264</v>
      </c>
      <c r="C10" s="110">
        <f>DCOUNTA(B22:L62,C22,U22:U23)</f>
        <v>0</v>
      </c>
      <c r="D10" s="161">
        <f>DSUM(B22:L62,D22,U22:U23)</f>
        <v>0</v>
      </c>
      <c r="E10" s="78"/>
      <c r="F10" s="161">
        <f>DSUM(B22:L62,D22,U22:V23)</f>
        <v>0</v>
      </c>
      <c r="G10" s="78"/>
      <c r="H10" s="78"/>
      <c r="I10" s="161">
        <f>DSUM(B22:L62,I22,U22:U23)</f>
        <v>0</v>
      </c>
      <c r="J10" s="109">
        <f>DSUM(B22:L62,J22,U22:U23)</f>
        <v>0</v>
      </c>
      <c r="K10" s="138"/>
      <c r="L10" s="111">
        <f>DSUM(B22:L62,L22,U22:U23)</f>
        <v>0</v>
      </c>
      <c r="M10" s="6"/>
    </row>
    <row r="11" spans="1:13" ht="13.5" customHeight="1" x14ac:dyDescent="0.2">
      <c r="A11" s="1"/>
      <c r="B11" s="320" t="s">
        <v>265</v>
      </c>
      <c r="C11" s="111">
        <f>SUM(C7:C10)</f>
        <v>0</v>
      </c>
      <c r="D11" s="161">
        <f>SUM(D7:D10)</f>
        <v>0</v>
      </c>
      <c r="E11" s="3"/>
      <c r="F11" s="161">
        <f>SUM(F7:F10)</f>
        <v>0</v>
      </c>
      <c r="G11" s="3"/>
      <c r="H11" s="3"/>
      <c r="I11" s="161">
        <f>SUM(I7:I10)</f>
        <v>0</v>
      </c>
      <c r="J11" s="111">
        <f>SUM(J7:J10)</f>
        <v>0</v>
      </c>
      <c r="K11" s="320"/>
      <c r="L11" s="111">
        <f>SUM(L7:L10)</f>
        <v>0</v>
      </c>
      <c r="M11" s="6"/>
    </row>
    <row r="12" spans="1:13" ht="13.5" customHeight="1" x14ac:dyDescent="0.2">
      <c r="A12" s="1"/>
      <c r="B12" s="320"/>
      <c r="C12" s="320"/>
      <c r="D12" s="320"/>
      <c r="E12" s="3"/>
      <c r="F12" s="3"/>
      <c r="G12" s="3"/>
      <c r="H12" s="3"/>
      <c r="I12" s="3"/>
      <c r="J12" s="3"/>
      <c r="K12" s="3"/>
      <c r="L12" s="3"/>
      <c r="M12" s="6"/>
    </row>
    <row r="13" spans="1:13" ht="13.5" customHeight="1" x14ac:dyDescent="0.2">
      <c r="A13" s="2"/>
      <c r="B13" s="321"/>
      <c r="C13" s="321"/>
      <c r="D13" s="7"/>
      <c r="E13" s="7"/>
      <c r="F13" s="7"/>
      <c r="G13" s="7"/>
      <c r="H13" s="7"/>
      <c r="I13" s="7"/>
      <c r="J13" s="39"/>
      <c r="K13" s="322"/>
      <c r="L13" s="39"/>
      <c r="M13" s="8"/>
    </row>
    <row r="14" spans="1:13" ht="8.25" customHeight="1" x14ac:dyDescent="0.2">
      <c r="A14" s="25"/>
      <c r="B14" s="239"/>
      <c r="C14" s="239"/>
      <c r="D14" s="4"/>
      <c r="E14" s="4"/>
      <c r="F14" s="4"/>
      <c r="G14" s="4"/>
      <c r="H14" s="4"/>
      <c r="I14" s="4"/>
      <c r="J14" s="4"/>
      <c r="K14" s="27"/>
      <c r="L14" s="323"/>
      <c r="M14" s="127"/>
    </row>
    <row r="15" spans="1:13" ht="12.75" customHeight="1" x14ac:dyDescent="0.25">
      <c r="A15" s="1"/>
      <c r="B15" s="240"/>
      <c r="C15" s="240"/>
      <c r="D15" s="3"/>
      <c r="E15" s="3"/>
      <c r="F15" s="99"/>
      <c r="G15" s="3"/>
      <c r="H15" s="3"/>
      <c r="I15" s="3"/>
      <c r="J15" s="3"/>
      <c r="K15" s="29"/>
      <c r="L15" s="325"/>
      <c r="M15" s="6"/>
    </row>
    <row r="16" spans="1:13" ht="15.75" customHeight="1" x14ac:dyDescent="0.25">
      <c r="A16" s="1"/>
      <c r="B16" s="30" t="s">
        <v>772</v>
      </c>
      <c r="C16" s="30"/>
      <c r="D16" s="324"/>
      <c r="E16" s="324"/>
      <c r="F16" s="324"/>
      <c r="G16" s="324"/>
      <c r="H16" s="324"/>
      <c r="I16" s="324"/>
      <c r="J16" s="22"/>
      <c r="K16" s="31"/>
      <c r="L16" s="31"/>
      <c r="M16" s="122"/>
    </row>
    <row r="17" spans="1:22" ht="12.75" customHeight="1" x14ac:dyDescent="0.2">
      <c r="A17" s="1"/>
      <c r="B17" s="28"/>
      <c r="C17" s="28"/>
      <c r="D17" s="240"/>
      <c r="E17" s="240"/>
      <c r="F17" s="240"/>
      <c r="G17" s="240"/>
      <c r="H17" s="240"/>
      <c r="I17" s="240"/>
      <c r="J17" s="3"/>
      <c r="K17" s="29"/>
      <c r="L17" s="29"/>
      <c r="M17" s="120"/>
    </row>
    <row r="18" spans="1:22" ht="27.75" customHeight="1" x14ac:dyDescent="0.2">
      <c r="A18" s="1"/>
      <c r="B18" s="566" t="s">
        <v>773</v>
      </c>
      <c r="C18" s="567"/>
      <c r="D18" s="567"/>
      <c r="E18" s="567"/>
      <c r="F18" s="567"/>
      <c r="G18" s="567"/>
      <c r="H18" s="567"/>
      <c r="I18" s="567"/>
      <c r="J18" s="567"/>
      <c r="K18" s="567"/>
      <c r="L18" s="567"/>
      <c r="M18" s="6"/>
    </row>
    <row r="19" spans="1:22" ht="45" customHeight="1" x14ac:dyDescent="0.2">
      <c r="A19" s="1"/>
      <c r="B19" s="568" t="s">
        <v>774</v>
      </c>
      <c r="C19" s="568"/>
      <c r="D19" s="568"/>
      <c r="E19" s="568"/>
      <c r="F19" s="568"/>
      <c r="G19" s="568"/>
      <c r="H19" s="568"/>
      <c r="I19" s="568"/>
      <c r="J19" s="568"/>
      <c r="K19" s="568"/>
      <c r="L19" s="568"/>
      <c r="M19" s="6"/>
    </row>
    <row r="20" spans="1:22" ht="9.75" customHeight="1" x14ac:dyDescent="0.2">
      <c r="A20" s="2"/>
      <c r="B20" s="7"/>
      <c r="C20" s="7"/>
      <c r="D20" s="7"/>
      <c r="E20" s="7"/>
      <c r="F20" s="7"/>
      <c r="G20" s="7"/>
      <c r="H20" s="7"/>
      <c r="I20" s="7"/>
      <c r="J20" s="7"/>
      <c r="K20" s="7"/>
      <c r="L20" s="7"/>
      <c r="M20" s="8"/>
    </row>
    <row r="21" spans="1:22" s="69" customFormat="1" ht="57.75" customHeight="1" x14ac:dyDescent="0.2">
      <c r="A21" s="129"/>
      <c r="B21" s="112" t="s">
        <v>266</v>
      </c>
      <c r="C21" s="112" t="s">
        <v>267</v>
      </c>
      <c r="D21" s="112" t="s">
        <v>321</v>
      </c>
      <c r="E21" s="112" t="s">
        <v>493</v>
      </c>
      <c r="F21" s="112" t="s">
        <v>269</v>
      </c>
      <c r="G21" s="112" t="s">
        <v>270</v>
      </c>
      <c r="H21" s="113" t="s">
        <v>271</v>
      </c>
      <c r="I21" s="112" t="s">
        <v>260</v>
      </c>
      <c r="J21" s="112" t="s">
        <v>770</v>
      </c>
      <c r="K21" s="114" t="s">
        <v>272</v>
      </c>
      <c r="L21" s="258" t="s">
        <v>771</v>
      </c>
      <c r="M21" s="276"/>
    </row>
    <row r="22" spans="1:22" s="69" customFormat="1" ht="25.5" hidden="1" customHeight="1" x14ac:dyDescent="0.2">
      <c r="A22" s="32"/>
      <c r="B22" s="33" t="s">
        <v>273</v>
      </c>
      <c r="C22" s="33" t="s">
        <v>274</v>
      </c>
      <c r="D22" s="33" t="s">
        <v>275</v>
      </c>
      <c r="E22" s="33" t="s">
        <v>276</v>
      </c>
      <c r="F22" s="33" t="s">
        <v>277</v>
      </c>
      <c r="G22" s="129"/>
      <c r="H22" s="68" t="s">
        <v>278</v>
      </c>
      <c r="I22" s="33" t="s">
        <v>279</v>
      </c>
      <c r="J22" s="34" t="s">
        <v>280</v>
      </c>
      <c r="K22" s="34" t="s">
        <v>281</v>
      </c>
      <c r="L22" s="35" t="s">
        <v>282</v>
      </c>
      <c r="M22" s="36"/>
      <c r="O22" s="69" t="s">
        <v>273</v>
      </c>
      <c r="P22" s="69" t="s">
        <v>277</v>
      </c>
      <c r="Q22" s="69" t="s">
        <v>273</v>
      </c>
      <c r="R22" s="69" t="s">
        <v>277</v>
      </c>
      <c r="S22" s="69" t="s">
        <v>273</v>
      </c>
      <c r="T22" s="69" t="s">
        <v>277</v>
      </c>
      <c r="U22" s="69" t="s">
        <v>273</v>
      </c>
      <c r="V22" s="69" t="s">
        <v>277</v>
      </c>
    </row>
    <row r="23" spans="1:22" x14ac:dyDescent="0.2">
      <c r="A23" s="1"/>
      <c r="B23" s="104"/>
      <c r="C23" s="107"/>
      <c r="D23" s="105"/>
      <c r="E23" s="104"/>
      <c r="F23" s="105"/>
      <c r="G23" s="108" t="str">
        <f t="shared" ref="G23:G62" si="0">IF(F23="","",D23*F23/L23)</f>
        <v/>
      </c>
      <c r="H23" s="105"/>
      <c r="I23" s="105"/>
      <c r="J23" s="106"/>
      <c r="K23" s="106"/>
      <c r="L23" s="132" t="str">
        <f t="shared" ref="L23:L62" si="1">IF(D23="","",IF(F23&lt;&gt;"",F23*D23+J23*(E23/100),(J23-K23)*(E23/100)+H23*I23))</f>
        <v/>
      </c>
      <c r="M23" s="6"/>
      <c r="O23" t="s">
        <v>261</v>
      </c>
      <c r="P23" t="s">
        <v>283</v>
      </c>
      <c r="Q23" t="s">
        <v>262</v>
      </c>
      <c r="R23" t="s">
        <v>283</v>
      </c>
      <c r="S23" t="s">
        <v>263</v>
      </c>
      <c r="T23" t="s">
        <v>283</v>
      </c>
      <c r="U23" t="s">
        <v>264</v>
      </c>
      <c r="V23" t="s">
        <v>283</v>
      </c>
    </row>
    <row r="24" spans="1:22" x14ac:dyDescent="0.2">
      <c r="A24" s="1"/>
      <c r="B24" s="104"/>
      <c r="C24" s="107"/>
      <c r="D24" s="105"/>
      <c r="E24" s="104"/>
      <c r="F24" s="105"/>
      <c r="G24" s="108" t="str">
        <f t="shared" si="0"/>
        <v/>
      </c>
      <c r="H24" s="105"/>
      <c r="I24" s="105"/>
      <c r="J24" s="106"/>
      <c r="K24" s="106"/>
      <c r="L24" s="132" t="str">
        <f t="shared" si="1"/>
        <v/>
      </c>
      <c r="M24" s="6"/>
    </row>
    <row r="25" spans="1:22" x14ac:dyDescent="0.2">
      <c r="A25" s="1"/>
      <c r="B25" s="104"/>
      <c r="C25" s="107"/>
      <c r="D25" s="105"/>
      <c r="E25" s="104"/>
      <c r="F25" s="105"/>
      <c r="G25" s="108" t="str">
        <f t="shared" si="0"/>
        <v/>
      </c>
      <c r="H25" s="105"/>
      <c r="I25" s="105"/>
      <c r="J25" s="106"/>
      <c r="K25" s="106"/>
      <c r="L25" s="132" t="str">
        <f t="shared" si="1"/>
        <v/>
      </c>
      <c r="M25" s="6"/>
    </row>
    <row r="26" spans="1:22" x14ac:dyDescent="0.2">
      <c r="A26" s="1"/>
      <c r="B26" s="104"/>
      <c r="C26" s="107"/>
      <c r="D26" s="105"/>
      <c r="E26" s="104"/>
      <c r="F26" s="105"/>
      <c r="G26" s="108" t="str">
        <f t="shared" si="0"/>
        <v/>
      </c>
      <c r="H26" s="105"/>
      <c r="I26" s="105"/>
      <c r="J26" s="106"/>
      <c r="K26" s="106"/>
      <c r="L26" s="132" t="str">
        <f t="shared" si="1"/>
        <v/>
      </c>
      <c r="M26" s="6"/>
    </row>
    <row r="27" spans="1:22" x14ac:dyDescent="0.2">
      <c r="A27" s="1"/>
      <c r="B27" s="104"/>
      <c r="C27" s="107"/>
      <c r="D27" s="105"/>
      <c r="E27" s="104"/>
      <c r="F27" s="105"/>
      <c r="G27" s="108" t="str">
        <f t="shared" si="0"/>
        <v/>
      </c>
      <c r="H27" s="105"/>
      <c r="I27" s="105"/>
      <c r="J27" s="106"/>
      <c r="K27" s="106"/>
      <c r="L27" s="132" t="str">
        <f t="shared" si="1"/>
        <v/>
      </c>
      <c r="M27" s="6"/>
    </row>
    <row r="28" spans="1:22" x14ac:dyDescent="0.2">
      <c r="A28" s="1"/>
      <c r="B28" s="104"/>
      <c r="C28" s="107"/>
      <c r="D28" s="105"/>
      <c r="E28" s="104"/>
      <c r="F28" s="105"/>
      <c r="G28" s="108" t="str">
        <f t="shared" si="0"/>
        <v/>
      </c>
      <c r="H28" s="105"/>
      <c r="I28" s="105"/>
      <c r="J28" s="106"/>
      <c r="K28" s="106"/>
      <c r="L28" s="132" t="str">
        <f t="shared" si="1"/>
        <v/>
      </c>
      <c r="M28" s="6"/>
    </row>
    <row r="29" spans="1:22" x14ac:dyDescent="0.2">
      <c r="A29" s="1"/>
      <c r="B29" s="104"/>
      <c r="C29" s="107"/>
      <c r="D29" s="105"/>
      <c r="E29" s="104"/>
      <c r="F29" s="105"/>
      <c r="G29" s="108" t="str">
        <f t="shared" si="0"/>
        <v/>
      </c>
      <c r="H29" s="105"/>
      <c r="I29" s="105"/>
      <c r="J29" s="106"/>
      <c r="K29" s="106"/>
      <c r="L29" s="132" t="str">
        <f t="shared" si="1"/>
        <v/>
      </c>
      <c r="M29" s="6"/>
    </row>
    <row r="30" spans="1:22" x14ac:dyDescent="0.2">
      <c r="A30" s="1"/>
      <c r="B30" s="104"/>
      <c r="C30" s="107"/>
      <c r="D30" s="105"/>
      <c r="E30" s="104"/>
      <c r="F30" s="105"/>
      <c r="G30" s="108" t="str">
        <f t="shared" si="0"/>
        <v/>
      </c>
      <c r="H30" s="105"/>
      <c r="I30" s="105"/>
      <c r="J30" s="106"/>
      <c r="K30" s="106"/>
      <c r="L30" s="132" t="str">
        <f t="shared" si="1"/>
        <v/>
      </c>
      <c r="M30" s="6"/>
    </row>
    <row r="31" spans="1:22" x14ac:dyDescent="0.2">
      <c r="A31" s="1"/>
      <c r="B31" s="104"/>
      <c r="C31" s="107"/>
      <c r="D31" s="105"/>
      <c r="E31" s="104"/>
      <c r="F31" s="105"/>
      <c r="G31" s="108" t="str">
        <f t="shared" si="0"/>
        <v/>
      </c>
      <c r="H31" s="105"/>
      <c r="I31" s="105"/>
      <c r="J31" s="106"/>
      <c r="K31" s="106"/>
      <c r="L31" s="132" t="str">
        <f t="shared" si="1"/>
        <v/>
      </c>
      <c r="M31" s="6"/>
    </row>
    <row r="32" spans="1:22" x14ac:dyDescent="0.2">
      <c r="A32" s="1"/>
      <c r="B32" s="104"/>
      <c r="C32" s="107"/>
      <c r="D32" s="105"/>
      <c r="E32" s="104"/>
      <c r="F32" s="105"/>
      <c r="G32" s="108" t="str">
        <f t="shared" si="0"/>
        <v/>
      </c>
      <c r="H32" s="105"/>
      <c r="I32" s="105"/>
      <c r="J32" s="106"/>
      <c r="K32" s="106"/>
      <c r="L32" s="132" t="str">
        <f t="shared" si="1"/>
        <v/>
      </c>
      <c r="M32" s="6"/>
    </row>
    <row r="33" spans="1:13" x14ac:dyDescent="0.2">
      <c r="A33" s="1"/>
      <c r="B33" s="104"/>
      <c r="C33" s="107"/>
      <c r="D33" s="105"/>
      <c r="E33" s="104"/>
      <c r="F33" s="105"/>
      <c r="G33" s="108" t="str">
        <f t="shared" si="0"/>
        <v/>
      </c>
      <c r="H33" s="105"/>
      <c r="I33" s="105"/>
      <c r="J33" s="106"/>
      <c r="K33" s="106"/>
      <c r="L33" s="132" t="str">
        <f t="shared" si="1"/>
        <v/>
      </c>
      <c r="M33" s="6"/>
    </row>
    <row r="34" spans="1:13" x14ac:dyDescent="0.2">
      <c r="A34" s="1"/>
      <c r="B34" s="104"/>
      <c r="C34" s="107"/>
      <c r="D34" s="105"/>
      <c r="E34" s="104"/>
      <c r="F34" s="105"/>
      <c r="G34" s="108" t="str">
        <f t="shared" si="0"/>
        <v/>
      </c>
      <c r="H34" s="105"/>
      <c r="I34" s="105"/>
      <c r="J34" s="106"/>
      <c r="K34" s="106"/>
      <c r="L34" s="132" t="str">
        <f t="shared" si="1"/>
        <v/>
      </c>
      <c r="M34" s="6"/>
    </row>
    <row r="35" spans="1:13" x14ac:dyDescent="0.2">
      <c r="A35" s="1"/>
      <c r="B35" s="104"/>
      <c r="C35" s="107"/>
      <c r="D35" s="105"/>
      <c r="E35" s="104"/>
      <c r="F35" s="105"/>
      <c r="G35" s="108" t="str">
        <f t="shared" si="0"/>
        <v/>
      </c>
      <c r="H35" s="105"/>
      <c r="I35" s="105"/>
      <c r="J35" s="106"/>
      <c r="K35" s="106"/>
      <c r="L35" s="132" t="str">
        <f t="shared" si="1"/>
        <v/>
      </c>
      <c r="M35" s="6"/>
    </row>
    <row r="36" spans="1:13" x14ac:dyDescent="0.2">
      <c r="A36" s="1"/>
      <c r="B36" s="104"/>
      <c r="C36" s="107"/>
      <c r="D36" s="105"/>
      <c r="E36" s="104"/>
      <c r="F36" s="105"/>
      <c r="G36" s="108" t="str">
        <f t="shared" si="0"/>
        <v/>
      </c>
      <c r="H36" s="105"/>
      <c r="I36" s="105"/>
      <c r="J36" s="106"/>
      <c r="K36" s="106"/>
      <c r="L36" s="132" t="str">
        <f t="shared" si="1"/>
        <v/>
      </c>
      <c r="M36" s="6"/>
    </row>
    <row r="37" spans="1:13" x14ac:dyDescent="0.2">
      <c r="A37" s="1"/>
      <c r="B37" s="104"/>
      <c r="C37" s="107"/>
      <c r="D37" s="105"/>
      <c r="E37" s="104"/>
      <c r="F37" s="105"/>
      <c r="G37" s="108" t="str">
        <f t="shared" si="0"/>
        <v/>
      </c>
      <c r="H37" s="105"/>
      <c r="I37" s="105"/>
      <c r="J37" s="106"/>
      <c r="K37" s="106"/>
      <c r="L37" s="132" t="str">
        <f t="shared" si="1"/>
        <v/>
      </c>
      <c r="M37" s="6"/>
    </row>
    <row r="38" spans="1:13" x14ac:dyDescent="0.2">
      <c r="A38" s="1"/>
      <c r="B38" s="104"/>
      <c r="C38" s="107"/>
      <c r="D38" s="105"/>
      <c r="E38" s="104"/>
      <c r="F38" s="105"/>
      <c r="G38" s="108" t="str">
        <f t="shared" si="0"/>
        <v/>
      </c>
      <c r="H38" s="105"/>
      <c r="I38" s="105"/>
      <c r="J38" s="106"/>
      <c r="K38" s="106"/>
      <c r="L38" s="132" t="str">
        <f t="shared" si="1"/>
        <v/>
      </c>
      <c r="M38" s="6"/>
    </row>
    <row r="39" spans="1:13" x14ac:dyDescent="0.2">
      <c r="A39" s="1"/>
      <c r="B39" s="104"/>
      <c r="C39" s="107"/>
      <c r="D39" s="105"/>
      <c r="E39" s="104"/>
      <c r="F39" s="105"/>
      <c r="G39" s="108" t="str">
        <f t="shared" si="0"/>
        <v/>
      </c>
      <c r="H39" s="105"/>
      <c r="I39" s="105"/>
      <c r="J39" s="106"/>
      <c r="K39" s="106"/>
      <c r="L39" s="132" t="str">
        <f t="shared" si="1"/>
        <v/>
      </c>
      <c r="M39" s="6"/>
    </row>
    <row r="40" spans="1:13" x14ac:dyDescent="0.2">
      <c r="A40" s="1"/>
      <c r="B40" s="104"/>
      <c r="C40" s="107"/>
      <c r="D40" s="105"/>
      <c r="E40" s="104"/>
      <c r="F40" s="105"/>
      <c r="G40" s="108" t="str">
        <f t="shared" si="0"/>
        <v/>
      </c>
      <c r="H40" s="105"/>
      <c r="I40" s="105"/>
      <c r="J40" s="106"/>
      <c r="K40" s="106"/>
      <c r="L40" s="132" t="str">
        <f t="shared" si="1"/>
        <v/>
      </c>
      <c r="M40" s="6"/>
    </row>
    <row r="41" spans="1:13" x14ac:dyDescent="0.2">
      <c r="A41" s="1"/>
      <c r="B41" s="104"/>
      <c r="C41" s="107"/>
      <c r="D41" s="105"/>
      <c r="E41" s="104"/>
      <c r="F41" s="105"/>
      <c r="G41" s="108" t="str">
        <f t="shared" si="0"/>
        <v/>
      </c>
      <c r="H41" s="105"/>
      <c r="I41" s="105"/>
      <c r="J41" s="106"/>
      <c r="K41" s="106"/>
      <c r="L41" s="132" t="str">
        <f t="shared" si="1"/>
        <v/>
      </c>
      <c r="M41" s="6"/>
    </row>
    <row r="42" spans="1:13" x14ac:dyDescent="0.2">
      <c r="A42" s="1"/>
      <c r="B42" s="104"/>
      <c r="C42" s="107"/>
      <c r="D42" s="105"/>
      <c r="E42" s="104"/>
      <c r="F42" s="105"/>
      <c r="G42" s="108" t="str">
        <f t="shared" si="0"/>
        <v/>
      </c>
      <c r="H42" s="105"/>
      <c r="I42" s="105"/>
      <c r="J42" s="106"/>
      <c r="K42" s="106"/>
      <c r="L42" s="132" t="str">
        <f t="shared" si="1"/>
        <v/>
      </c>
      <c r="M42" s="6"/>
    </row>
    <row r="43" spans="1:13" x14ac:dyDescent="0.2">
      <c r="A43" s="1"/>
      <c r="B43" s="104"/>
      <c r="C43" s="107"/>
      <c r="D43" s="105"/>
      <c r="E43" s="104"/>
      <c r="F43" s="105"/>
      <c r="G43" s="108" t="str">
        <f t="shared" si="0"/>
        <v/>
      </c>
      <c r="H43" s="105"/>
      <c r="I43" s="105"/>
      <c r="J43" s="106"/>
      <c r="K43" s="106"/>
      <c r="L43" s="132" t="str">
        <f t="shared" si="1"/>
        <v/>
      </c>
      <c r="M43" s="6"/>
    </row>
    <row r="44" spans="1:13" x14ac:dyDescent="0.2">
      <c r="A44" s="1"/>
      <c r="B44" s="104"/>
      <c r="C44" s="107"/>
      <c r="D44" s="105"/>
      <c r="E44" s="104"/>
      <c r="F44" s="105"/>
      <c r="G44" s="108" t="str">
        <f t="shared" si="0"/>
        <v/>
      </c>
      <c r="H44" s="105"/>
      <c r="I44" s="105"/>
      <c r="J44" s="106"/>
      <c r="K44" s="106"/>
      <c r="L44" s="132" t="str">
        <f t="shared" si="1"/>
        <v/>
      </c>
      <c r="M44" s="6"/>
    </row>
    <row r="45" spans="1:13" x14ac:dyDescent="0.2">
      <c r="A45" s="1"/>
      <c r="B45" s="104"/>
      <c r="C45" s="107"/>
      <c r="D45" s="105"/>
      <c r="E45" s="104"/>
      <c r="F45" s="105"/>
      <c r="G45" s="108" t="str">
        <f t="shared" si="0"/>
        <v/>
      </c>
      <c r="H45" s="105"/>
      <c r="I45" s="105"/>
      <c r="J45" s="106"/>
      <c r="K45" s="106"/>
      <c r="L45" s="132" t="str">
        <f t="shared" si="1"/>
        <v/>
      </c>
      <c r="M45" s="6"/>
    </row>
    <row r="46" spans="1:13" x14ac:dyDescent="0.2">
      <c r="A46" s="1"/>
      <c r="B46" s="104"/>
      <c r="C46" s="107"/>
      <c r="D46" s="105"/>
      <c r="E46" s="104"/>
      <c r="F46" s="105"/>
      <c r="G46" s="108" t="str">
        <f t="shared" si="0"/>
        <v/>
      </c>
      <c r="H46" s="105"/>
      <c r="I46" s="105"/>
      <c r="J46" s="106"/>
      <c r="K46" s="106"/>
      <c r="L46" s="132" t="str">
        <f t="shared" si="1"/>
        <v/>
      </c>
      <c r="M46" s="6"/>
    </row>
    <row r="47" spans="1:13" x14ac:dyDescent="0.2">
      <c r="A47" s="1"/>
      <c r="B47" s="104"/>
      <c r="C47" s="107"/>
      <c r="D47" s="105"/>
      <c r="E47" s="104"/>
      <c r="F47" s="105"/>
      <c r="G47" s="108" t="str">
        <f t="shared" si="0"/>
        <v/>
      </c>
      <c r="H47" s="105"/>
      <c r="I47" s="105"/>
      <c r="J47" s="106"/>
      <c r="K47" s="106"/>
      <c r="L47" s="132" t="str">
        <f t="shared" si="1"/>
        <v/>
      </c>
      <c r="M47" s="6"/>
    </row>
    <row r="48" spans="1:13" x14ac:dyDescent="0.2">
      <c r="A48" s="1"/>
      <c r="B48" s="104"/>
      <c r="C48" s="107"/>
      <c r="D48" s="105"/>
      <c r="E48" s="104"/>
      <c r="F48" s="105"/>
      <c r="G48" s="108" t="str">
        <f t="shared" si="0"/>
        <v/>
      </c>
      <c r="H48" s="105"/>
      <c r="I48" s="105"/>
      <c r="J48" s="106"/>
      <c r="K48" s="106"/>
      <c r="L48" s="132" t="str">
        <f t="shared" si="1"/>
        <v/>
      </c>
      <c r="M48" s="6"/>
    </row>
    <row r="49" spans="1:13" x14ac:dyDescent="0.2">
      <c r="A49" s="1"/>
      <c r="B49" s="104"/>
      <c r="C49" s="107"/>
      <c r="D49" s="105"/>
      <c r="E49" s="104"/>
      <c r="F49" s="105"/>
      <c r="G49" s="108" t="str">
        <f t="shared" si="0"/>
        <v/>
      </c>
      <c r="H49" s="105"/>
      <c r="I49" s="105"/>
      <c r="J49" s="106"/>
      <c r="K49" s="106"/>
      <c r="L49" s="132" t="str">
        <f t="shared" si="1"/>
        <v/>
      </c>
      <c r="M49" s="6"/>
    </row>
    <row r="50" spans="1:13" x14ac:dyDescent="0.2">
      <c r="A50" s="1"/>
      <c r="B50" s="104"/>
      <c r="C50" s="107"/>
      <c r="D50" s="105"/>
      <c r="E50" s="104"/>
      <c r="F50" s="105"/>
      <c r="G50" s="108" t="str">
        <f t="shared" si="0"/>
        <v/>
      </c>
      <c r="H50" s="105"/>
      <c r="I50" s="105"/>
      <c r="J50" s="106"/>
      <c r="K50" s="106"/>
      <c r="L50" s="132" t="str">
        <f t="shared" si="1"/>
        <v/>
      </c>
      <c r="M50" s="6"/>
    </row>
    <row r="51" spans="1:13" x14ac:dyDescent="0.2">
      <c r="A51" s="1"/>
      <c r="B51" s="104"/>
      <c r="C51" s="107"/>
      <c r="D51" s="105"/>
      <c r="E51" s="104"/>
      <c r="F51" s="105"/>
      <c r="G51" s="108" t="str">
        <f t="shared" si="0"/>
        <v/>
      </c>
      <c r="H51" s="105"/>
      <c r="I51" s="105"/>
      <c r="J51" s="106"/>
      <c r="K51" s="106"/>
      <c r="L51" s="132" t="str">
        <f t="shared" si="1"/>
        <v/>
      </c>
      <c r="M51" s="6"/>
    </row>
    <row r="52" spans="1:13" x14ac:dyDescent="0.2">
      <c r="A52" s="1"/>
      <c r="B52" s="104"/>
      <c r="C52" s="107"/>
      <c r="D52" s="105"/>
      <c r="E52" s="104"/>
      <c r="F52" s="105"/>
      <c r="G52" s="108" t="str">
        <f t="shared" si="0"/>
        <v/>
      </c>
      <c r="H52" s="105"/>
      <c r="I52" s="105"/>
      <c r="J52" s="106"/>
      <c r="K52" s="106"/>
      <c r="L52" s="132" t="str">
        <f t="shared" si="1"/>
        <v/>
      </c>
      <c r="M52" s="6"/>
    </row>
    <row r="53" spans="1:13" x14ac:dyDescent="0.2">
      <c r="A53" s="1"/>
      <c r="B53" s="104"/>
      <c r="C53" s="107"/>
      <c r="D53" s="105"/>
      <c r="E53" s="104"/>
      <c r="F53" s="105"/>
      <c r="G53" s="108" t="str">
        <f t="shared" si="0"/>
        <v/>
      </c>
      <c r="H53" s="105"/>
      <c r="I53" s="105"/>
      <c r="J53" s="106"/>
      <c r="K53" s="106"/>
      <c r="L53" s="132" t="str">
        <f t="shared" si="1"/>
        <v/>
      </c>
      <c r="M53" s="6"/>
    </row>
    <row r="54" spans="1:13" x14ac:dyDescent="0.2">
      <c r="A54" s="1"/>
      <c r="B54" s="104"/>
      <c r="C54" s="107"/>
      <c r="D54" s="105"/>
      <c r="E54" s="104"/>
      <c r="F54" s="105"/>
      <c r="G54" s="108" t="str">
        <f t="shared" si="0"/>
        <v/>
      </c>
      <c r="H54" s="105"/>
      <c r="I54" s="105"/>
      <c r="J54" s="106"/>
      <c r="K54" s="106"/>
      <c r="L54" s="132" t="str">
        <f t="shared" si="1"/>
        <v/>
      </c>
      <c r="M54" s="6"/>
    </row>
    <row r="55" spans="1:13" x14ac:dyDescent="0.2">
      <c r="A55" s="1"/>
      <c r="B55" s="104"/>
      <c r="C55" s="107"/>
      <c r="D55" s="105"/>
      <c r="E55" s="104"/>
      <c r="F55" s="105"/>
      <c r="G55" s="108" t="str">
        <f t="shared" si="0"/>
        <v/>
      </c>
      <c r="H55" s="105"/>
      <c r="I55" s="105"/>
      <c r="J55" s="106"/>
      <c r="K55" s="106"/>
      <c r="L55" s="132" t="str">
        <f t="shared" si="1"/>
        <v/>
      </c>
      <c r="M55" s="6"/>
    </row>
    <row r="56" spans="1:13" x14ac:dyDescent="0.2">
      <c r="A56" s="1"/>
      <c r="B56" s="104"/>
      <c r="C56" s="107"/>
      <c r="D56" s="105"/>
      <c r="E56" s="104"/>
      <c r="F56" s="105"/>
      <c r="G56" s="108" t="str">
        <f t="shared" si="0"/>
        <v/>
      </c>
      <c r="H56" s="105"/>
      <c r="I56" s="105"/>
      <c r="J56" s="106"/>
      <c r="K56" s="106"/>
      <c r="L56" s="132" t="str">
        <f t="shared" si="1"/>
        <v/>
      </c>
      <c r="M56" s="6"/>
    </row>
    <row r="57" spans="1:13" x14ac:dyDescent="0.2">
      <c r="A57" s="1"/>
      <c r="B57" s="104"/>
      <c r="C57" s="107"/>
      <c r="D57" s="105"/>
      <c r="E57" s="104"/>
      <c r="F57" s="105"/>
      <c r="G57" s="108" t="str">
        <f t="shared" si="0"/>
        <v/>
      </c>
      <c r="H57" s="105"/>
      <c r="I57" s="105"/>
      <c r="J57" s="106"/>
      <c r="K57" s="106"/>
      <c r="L57" s="132" t="str">
        <f t="shared" si="1"/>
        <v/>
      </c>
      <c r="M57" s="6"/>
    </row>
    <row r="58" spans="1:13" x14ac:dyDescent="0.2">
      <c r="A58" s="1"/>
      <c r="B58" s="104"/>
      <c r="C58" s="107"/>
      <c r="D58" s="105"/>
      <c r="E58" s="104"/>
      <c r="F58" s="105"/>
      <c r="G58" s="108" t="str">
        <f t="shared" si="0"/>
        <v/>
      </c>
      <c r="H58" s="105"/>
      <c r="I58" s="105"/>
      <c r="J58" s="106"/>
      <c r="K58" s="106"/>
      <c r="L58" s="132" t="str">
        <f t="shared" si="1"/>
        <v/>
      </c>
      <c r="M58" s="6"/>
    </row>
    <row r="59" spans="1:13" x14ac:dyDescent="0.2">
      <c r="A59" s="1"/>
      <c r="B59" s="104"/>
      <c r="C59" s="107"/>
      <c r="D59" s="105"/>
      <c r="E59" s="104"/>
      <c r="F59" s="105"/>
      <c r="G59" s="108" t="str">
        <f t="shared" si="0"/>
        <v/>
      </c>
      <c r="H59" s="105"/>
      <c r="I59" s="105"/>
      <c r="J59" s="106"/>
      <c r="K59" s="106"/>
      <c r="L59" s="132" t="str">
        <f t="shared" si="1"/>
        <v/>
      </c>
      <c r="M59" s="6"/>
    </row>
    <row r="60" spans="1:13" x14ac:dyDescent="0.2">
      <c r="A60" s="1"/>
      <c r="B60" s="104"/>
      <c r="C60" s="107"/>
      <c r="D60" s="105"/>
      <c r="E60" s="104"/>
      <c r="F60" s="105"/>
      <c r="G60" s="108" t="str">
        <f t="shared" si="0"/>
        <v/>
      </c>
      <c r="H60" s="105"/>
      <c r="I60" s="105"/>
      <c r="J60" s="106"/>
      <c r="K60" s="106"/>
      <c r="L60" s="132" t="str">
        <f t="shared" si="1"/>
        <v/>
      </c>
      <c r="M60" s="6"/>
    </row>
    <row r="61" spans="1:13" x14ac:dyDescent="0.2">
      <c r="A61" s="1"/>
      <c r="B61" s="104"/>
      <c r="C61" s="107"/>
      <c r="D61" s="105"/>
      <c r="E61" s="104"/>
      <c r="F61" s="105"/>
      <c r="G61" s="108" t="str">
        <f t="shared" si="0"/>
        <v/>
      </c>
      <c r="H61" s="105"/>
      <c r="I61" s="105"/>
      <c r="J61" s="106"/>
      <c r="K61" s="106"/>
      <c r="L61" s="132" t="str">
        <f t="shared" si="1"/>
        <v/>
      </c>
      <c r="M61" s="6"/>
    </row>
    <row r="62" spans="1:13" x14ac:dyDescent="0.2">
      <c r="A62" s="1"/>
      <c r="B62" s="104"/>
      <c r="C62" s="107"/>
      <c r="D62" s="105"/>
      <c r="E62" s="104"/>
      <c r="F62" s="105"/>
      <c r="G62" s="108" t="str">
        <f t="shared" si="0"/>
        <v/>
      </c>
      <c r="H62" s="105"/>
      <c r="I62" s="105"/>
      <c r="J62" s="106"/>
      <c r="K62" s="106"/>
      <c r="L62" s="132" t="str">
        <f t="shared" si="1"/>
        <v/>
      </c>
      <c r="M62" s="6"/>
    </row>
    <row r="63" spans="1:13" x14ac:dyDescent="0.2">
      <c r="A63" s="1"/>
      <c r="B63" s="19" t="s">
        <v>284</v>
      </c>
      <c r="C63" s="17"/>
      <c r="D63" s="164">
        <f>SUM(D23:D62)</f>
        <v>0</v>
      </c>
      <c r="E63" s="3"/>
      <c r="F63" s="18"/>
      <c r="G63" s="18" t="s">
        <v>285</v>
      </c>
      <c r="H63" s="3"/>
      <c r="I63" s="3"/>
      <c r="J63" s="109">
        <f>SUM(J23:J62)</f>
        <v>0</v>
      </c>
      <c r="K63" s="37" t="s">
        <v>286</v>
      </c>
      <c r="L63" s="109">
        <f>SUM(L23:L62)</f>
        <v>0</v>
      </c>
      <c r="M63" s="6"/>
    </row>
    <row r="64" spans="1:13" ht="12" customHeight="1" x14ac:dyDescent="0.25">
      <c r="A64" s="2"/>
      <c r="B64" s="275"/>
      <c r="C64" s="275"/>
      <c r="D64" s="7"/>
      <c r="E64" s="7"/>
      <c r="F64" s="7"/>
      <c r="G64" s="7"/>
      <c r="H64" s="7"/>
      <c r="I64" s="7"/>
      <c r="J64" s="7"/>
      <c r="K64" s="39"/>
      <c r="L64" s="39"/>
      <c r="M64" s="8"/>
    </row>
    <row r="65" spans="1:13" ht="12" customHeight="1" x14ac:dyDescent="0.25">
      <c r="A65" s="25"/>
      <c r="B65" s="26"/>
      <c r="C65" s="26"/>
      <c r="D65" s="4"/>
      <c r="E65" s="4"/>
      <c r="F65" s="4"/>
      <c r="G65" s="4"/>
      <c r="H65" s="4"/>
      <c r="I65" s="4"/>
      <c r="J65" s="4"/>
      <c r="K65" s="27"/>
      <c r="L65" s="29"/>
      <c r="M65" s="5"/>
    </row>
    <row r="66" spans="1:13" ht="20.25" customHeight="1" x14ac:dyDescent="0.25">
      <c r="A66" s="3"/>
      <c r="B66" s="483" t="s">
        <v>775</v>
      </c>
      <c r="C66" s="30"/>
      <c r="D66" s="482"/>
      <c r="E66" s="324"/>
      <c r="F66" s="324"/>
      <c r="G66" s="324"/>
      <c r="H66" s="324"/>
      <c r="I66" s="324"/>
      <c r="J66" s="22"/>
      <c r="K66" s="31"/>
      <c r="L66" s="31"/>
      <c r="M66" s="122"/>
    </row>
    <row r="67" spans="1:13" ht="3.75" customHeight="1" x14ac:dyDescent="0.25">
      <c r="A67" s="1"/>
      <c r="B67" s="30"/>
      <c r="C67" s="30"/>
      <c r="D67" s="324"/>
      <c r="E67" s="324"/>
      <c r="F67" s="324"/>
      <c r="G67" s="324"/>
      <c r="H67" s="324"/>
      <c r="I67" s="324"/>
      <c r="J67" s="22"/>
      <c r="K67" s="31"/>
      <c r="L67" s="31"/>
      <c r="M67" s="122"/>
    </row>
    <row r="68" spans="1:13" ht="9" customHeight="1" x14ac:dyDescent="0.2">
      <c r="A68" s="1"/>
      <c r="B68" s="28"/>
      <c r="C68" s="28"/>
      <c r="D68" s="240"/>
      <c r="E68" s="240"/>
      <c r="F68" s="240"/>
      <c r="G68" s="240"/>
      <c r="H68" s="240"/>
      <c r="I68" s="240"/>
      <c r="J68" s="3"/>
      <c r="K68" s="29"/>
      <c r="L68" s="29"/>
      <c r="M68" s="120"/>
    </row>
    <row r="69" spans="1:13" ht="54" customHeight="1" x14ac:dyDescent="0.2">
      <c r="A69" s="32"/>
      <c r="B69" s="558" t="s">
        <v>873</v>
      </c>
      <c r="C69" s="560"/>
      <c r="D69" s="115" t="s">
        <v>321</v>
      </c>
      <c r="E69" s="115" t="s">
        <v>268</v>
      </c>
      <c r="F69" s="115" t="s">
        <v>269</v>
      </c>
      <c r="G69" s="115" t="s">
        <v>270</v>
      </c>
      <c r="H69" s="115" t="s">
        <v>271</v>
      </c>
      <c r="I69" s="115" t="s">
        <v>260</v>
      </c>
      <c r="J69" s="112" t="s">
        <v>770</v>
      </c>
      <c r="K69" s="114" t="s">
        <v>272</v>
      </c>
      <c r="L69" s="258" t="s">
        <v>771</v>
      </c>
      <c r="M69" s="36"/>
    </row>
    <row r="70" spans="1:13" x14ac:dyDescent="0.2">
      <c r="A70" s="1"/>
      <c r="B70" s="553"/>
      <c r="C70" s="554"/>
      <c r="D70" s="105"/>
      <c r="E70" s="104"/>
      <c r="F70" s="105"/>
      <c r="G70" s="108" t="str">
        <f t="shared" ref="G70:G98" si="2">IF(F70="","",D70*F70/L70)</f>
        <v/>
      </c>
      <c r="H70" s="105"/>
      <c r="I70" s="105"/>
      <c r="J70" s="106"/>
      <c r="K70" s="106"/>
      <c r="L70" s="132" t="str">
        <f t="shared" ref="L70:L98" si="3">IF(B70="","",IF(F70&lt;&gt;"",F70*D70+J70*(E70/100),(J70-K70)*(E70/100)+H70*I70))</f>
        <v/>
      </c>
      <c r="M70" s="6"/>
    </row>
    <row r="71" spans="1:13" x14ac:dyDescent="0.2">
      <c r="A71" s="1"/>
      <c r="B71" s="553"/>
      <c r="C71" s="554"/>
      <c r="D71" s="105"/>
      <c r="E71" s="104"/>
      <c r="F71" s="105"/>
      <c r="G71" s="108" t="str">
        <f t="shared" si="2"/>
        <v/>
      </c>
      <c r="H71" s="105"/>
      <c r="I71" s="105"/>
      <c r="J71" s="106"/>
      <c r="K71" s="106"/>
      <c r="L71" s="132" t="str">
        <f t="shared" si="3"/>
        <v/>
      </c>
      <c r="M71" s="6"/>
    </row>
    <row r="72" spans="1:13" x14ac:dyDescent="0.2">
      <c r="A72" s="1"/>
      <c r="B72" s="553"/>
      <c r="C72" s="554"/>
      <c r="D72" s="105"/>
      <c r="E72" s="104"/>
      <c r="F72" s="105"/>
      <c r="G72" s="108" t="str">
        <f t="shared" si="2"/>
        <v/>
      </c>
      <c r="H72" s="105"/>
      <c r="I72" s="105"/>
      <c r="J72" s="106"/>
      <c r="K72" s="106"/>
      <c r="L72" s="132" t="str">
        <f t="shared" si="3"/>
        <v/>
      </c>
      <c r="M72" s="6"/>
    </row>
    <row r="73" spans="1:13" x14ac:dyDescent="0.2">
      <c r="A73" s="1"/>
      <c r="B73" s="553"/>
      <c r="C73" s="554"/>
      <c r="D73" s="105"/>
      <c r="E73" s="104"/>
      <c r="F73" s="105"/>
      <c r="G73" s="108" t="str">
        <f t="shared" si="2"/>
        <v/>
      </c>
      <c r="H73" s="105"/>
      <c r="I73" s="105"/>
      <c r="J73" s="106"/>
      <c r="K73" s="106"/>
      <c r="L73" s="132" t="str">
        <f t="shared" si="3"/>
        <v/>
      </c>
      <c r="M73" s="6"/>
    </row>
    <row r="74" spans="1:13" x14ac:dyDescent="0.2">
      <c r="A74" s="1"/>
      <c r="B74" s="553"/>
      <c r="C74" s="554"/>
      <c r="D74" s="105"/>
      <c r="E74" s="104"/>
      <c r="F74" s="105"/>
      <c r="G74" s="108" t="str">
        <f t="shared" si="2"/>
        <v/>
      </c>
      <c r="H74" s="105"/>
      <c r="I74" s="105"/>
      <c r="J74" s="106"/>
      <c r="K74" s="106"/>
      <c r="L74" s="132" t="str">
        <f t="shared" si="3"/>
        <v/>
      </c>
      <c r="M74" s="6"/>
    </row>
    <row r="75" spans="1:13" x14ac:dyDescent="0.2">
      <c r="A75" s="1"/>
      <c r="B75" s="553"/>
      <c r="C75" s="554"/>
      <c r="D75" s="105"/>
      <c r="E75" s="104"/>
      <c r="F75" s="105"/>
      <c r="G75" s="108" t="str">
        <f t="shared" si="2"/>
        <v/>
      </c>
      <c r="H75" s="105"/>
      <c r="I75" s="105"/>
      <c r="J75" s="106"/>
      <c r="K75" s="106"/>
      <c r="L75" s="132" t="str">
        <f t="shared" si="3"/>
        <v/>
      </c>
      <c r="M75" s="6"/>
    </row>
    <row r="76" spans="1:13" x14ac:dyDescent="0.2">
      <c r="A76" s="1"/>
      <c r="B76" s="553"/>
      <c r="C76" s="554"/>
      <c r="D76" s="105"/>
      <c r="E76" s="104"/>
      <c r="F76" s="105"/>
      <c r="G76" s="108" t="str">
        <f t="shared" si="2"/>
        <v/>
      </c>
      <c r="H76" s="105"/>
      <c r="I76" s="105"/>
      <c r="J76" s="106"/>
      <c r="K76" s="106"/>
      <c r="L76" s="132" t="str">
        <f t="shared" si="3"/>
        <v/>
      </c>
      <c r="M76" s="6"/>
    </row>
    <row r="77" spans="1:13" x14ac:dyDescent="0.2">
      <c r="A77" s="1"/>
      <c r="B77" s="553"/>
      <c r="C77" s="554"/>
      <c r="D77" s="105"/>
      <c r="E77" s="104"/>
      <c r="F77" s="105"/>
      <c r="G77" s="108" t="str">
        <f t="shared" si="2"/>
        <v/>
      </c>
      <c r="H77" s="105"/>
      <c r="I77" s="105"/>
      <c r="J77" s="106"/>
      <c r="K77" s="106"/>
      <c r="L77" s="132" t="str">
        <f t="shared" si="3"/>
        <v/>
      </c>
      <c r="M77" s="6"/>
    </row>
    <row r="78" spans="1:13" x14ac:dyDescent="0.2">
      <c r="A78" s="1"/>
      <c r="B78" s="553"/>
      <c r="C78" s="554"/>
      <c r="D78" s="105"/>
      <c r="E78" s="104"/>
      <c r="F78" s="105"/>
      <c r="G78" s="108" t="str">
        <f t="shared" si="2"/>
        <v/>
      </c>
      <c r="H78" s="105"/>
      <c r="I78" s="105"/>
      <c r="J78" s="106"/>
      <c r="K78" s="106"/>
      <c r="L78" s="132" t="str">
        <f t="shared" si="3"/>
        <v/>
      </c>
      <c r="M78" s="6"/>
    </row>
    <row r="79" spans="1:13" x14ac:dyDescent="0.2">
      <c r="A79" s="1"/>
      <c r="B79" s="553"/>
      <c r="C79" s="554"/>
      <c r="D79" s="105"/>
      <c r="E79" s="104"/>
      <c r="F79" s="105"/>
      <c r="G79" s="108" t="str">
        <f t="shared" si="2"/>
        <v/>
      </c>
      <c r="H79" s="105"/>
      <c r="I79" s="105"/>
      <c r="J79" s="106"/>
      <c r="K79" s="106"/>
      <c r="L79" s="132" t="str">
        <f t="shared" si="3"/>
        <v/>
      </c>
      <c r="M79" s="6"/>
    </row>
    <row r="80" spans="1:13" x14ac:dyDescent="0.2">
      <c r="A80" s="1"/>
      <c r="B80" s="553"/>
      <c r="C80" s="554"/>
      <c r="D80" s="105"/>
      <c r="E80" s="104"/>
      <c r="F80" s="105"/>
      <c r="G80" s="108" t="str">
        <f t="shared" si="2"/>
        <v/>
      </c>
      <c r="H80" s="105"/>
      <c r="I80" s="105"/>
      <c r="J80" s="106"/>
      <c r="K80" s="106"/>
      <c r="L80" s="132" t="str">
        <f t="shared" si="3"/>
        <v/>
      </c>
      <c r="M80" s="6"/>
    </row>
    <row r="81" spans="1:13" x14ac:dyDescent="0.2">
      <c r="A81" s="1"/>
      <c r="B81" s="553"/>
      <c r="C81" s="554"/>
      <c r="D81" s="105"/>
      <c r="E81" s="104"/>
      <c r="F81" s="105"/>
      <c r="G81" s="108" t="str">
        <f t="shared" si="2"/>
        <v/>
      </c>
      <c r="H81" s="105"/>
      <c r="I81" s="105"/>
      <c r="J81" s="106"/>
      <c r="K81" s="106"/>
      <c r="L81" s="132" t="str">
        <f t="shared" si="3"/>
        <v/>
      </c>
      <c r="M81" s="6"/>
    </row>
    <row r="82" spans="1:13" x14ac:dyDescent="0.2">
      <c r="A82" s="1"/>
      <c r="B82" s="553"/>
      <c r="C82" s="554"/>
      <c r="D82" s="105"/>
      <c r="E82" s="104"/>
      <c r="F82" s="105"/>
      <c r="G82" s="108" t="str">
        <f t="shared" si="2"/>
        <v/>
      </c>
      <c r="H82" s="105"/>
      <c r="I82" s="105"/>
      <c r="J82" s="106"/>
      <c r="K82" s="106"/>
      <c r="L82" s="132" t="str">
        <f t="shared" si="3"/>
        <v/>
      </c>
      <c r="M82" s="6"/>
    </row>
    <row r="83" spans="1:13" x14ac:dyDescent="0.2">
      <c r="A83" s="1"/>
      <c r="B83" s="553"/>
      <c r="C83" s="554"/>
      <c r="D83" s="105"/>
      <c r="E83" s="104"/>
      <c r="F83" s="105"/>
      <c r="G83" s="108" t="str">
        <f t="shared" si="2"/>
        <v/>
      </c>
      <c r="H83" s="105"/>
      <c r="I83" s="105"/>
      <c r="J83" s="106"/>
      <c r="K83" s="106"/>
      <c r="L83" s="132" t="str">
        <f t="shared" si="3"/>
        <v/>
      </c>
      <c r="M83" s="6"/>
    </row>
    <row r="84" spans="1:13" x14ac:dyDescent="0.2">
      <c r="A84" s="1"/>
      <c r="B84" s="553"/>
      <c r="C84" s="554"/>
      <c r="D84" s="105"/>
      <c r="E84" s="104"/>
      <c r="F84" s="105"/>
      <c r="G84" s="108" t="str">
        <f t="shared" si="2"/>
        <v/>
      </c>
      <c r="H84" s="105"/>
      <c r="I84" s="105"/>
      <c r="J84" s="106"/>
      <c r="K84" s="106"/>
      <c r="L84" s="132" t="str">
        <f t="shared" si="3"/>
        <v/>
      </c>
      <c r="M84" s="6"/>
    </row>
    <row r="85" spans="1:13" x14ac:dyDescent="0.2">
      <c r="A85" s="1"/>
      <c r="B85" s="553"/>
      <c r="C85" s="554"/>
      <c r="D85" s="105"/>
      <c r="E85" s="104"/>
      <c r="F85" s="105"/>
      <c r="G85" s="108" t="str">
        <f t="shared" si="2"/>
        <v/>
      </c>
      <c r="H85" s="105"/>
      <c r="I85" s="105"/>
      <c r="J85" s="106"/>
      <c r="K85" s="106"/>
      <c r="L85" s="132" t="str">
        <f t="shared" si="3"/>
        <v/>
      </c>
      <c r="M85" s="6"/>
    </row>
    <row r="86" spans="1:13" x14ac:dyDescent="0.2">
      <c r="A86" s="1"/>
      <c r="B86" s="553"/>
      <c r="C86" s="554"/>
      <c r="D86" s="105"/>
      <c r="E86" s="104"/>
      <c r="F86" s="105"/>
      <c r="G86" s="108" t="str">
        <f t="shared" si="2"/>
        <v/>
      </c>
      <c r="H86" s="105"/>
      <c r="I86" s="105"/>
      <c r="J86" s="106"/>
      <c r="K86" s="106"/>
      <c r="L86" s="132" t="str">
        <f t="shared" si="3"/>
        <v/>
      </c>
      <c r="M86" s="6"/>
    </row>
    <row r="87" spans="1:13" x14ac:dyDescent="0.2">
      <c r="A87" s="1"/>
      <c r="B87" s="553"/>
      <c r="C87" s="554"/>
      <c r="D87" s="105"/>
      <c r="E87" s="104"/>
      <c r="F87" s="105"/>
      <c r="G87" s="108" t="str">
        <f t="shared" si="2"/>
        <v/>
      </c>
      <c r="H87" s="105"/>
      <c r="I87" s="105"/>
      <c r="J87" s="106"/>
      <c r="K87" s="106"/>
      <c r="L87" s="132" t="str">
        <f t="shared" si="3"/>
        <v/>
      </c>
      <c r="M87" s="6"/>
    </row>
    <row r="88" spans="1:13" x14ac:dyDescent="0.2">
      <c r="A88" s="1"/>
      <c r="B88" s="553"/>
      <c r="C88" s="554"/>
      <c r="D88" s="105"/>
      <c r="E88" s="104"/>
      <c r="F88" s="105"/>
      <c r="G88" s="108" t="str">
        <f t="shared" si="2"/>
        <v/>
      </c>
      <c r="H88" s="105"/>
      <c r="I88" s="105"/>
      <c r="J88" s="106"/>
      <c r="K88" s="106"/>
      <c r="L88" s="132" t="str">
        <f t="shared" si="3"/>
        <v/>
      </c>
      <c r="M88" s="6"/>
    </row>
    <row r="89" spans="1:13" x14ac:dyDescent="0.2">
      <c r="A89" s="1"/>
      <c r="B89" s="553"/>
      <c r="C89" s="554"/>
      <c r="D89" s="105"/>
      <c r="E89" s="104"/>
      <c r="F89" s="105"/>
      <c r="G89" s="108" t="str">
        <f t="shared" si="2"/>
        <v/>
      </c>
      <c r="H89" s="105"/>
      <c r="I89" s="105"/>
      <c r="J89" s="106"/>
      <c r="K89" s="106"/>
      <c r="L89" s="132" t="str">
        <f t="shared" si="3"/>
        <v/>
      </c>
      <c r="M89" s="6"/>
    </row>
    <row r="90" spans="1:13" x14ac:dyDescent="0.2">
      <c r="A90" s="1"/>
      <c r="B90" s="553"/>
      <c r="C90" s="554"/>
      <c r="D90" s="105"/>
      <c r="E90" s="104"/>
      <c r="F90" s="105"/>
      <c r="G90" s="108" t="str">
        <f t="shared" si="2"/>
        <v/>
      </c>
      <c r="H90" s="105"/>
      <c r="I90" s="105"/>
      <c r="J90" s="106"/>
      <c r="K90" s="106"/>
      <c r="L90" s="132" t="str">
        <f t="shared" si="3"/>
        <v/>
      </c>
      <c r="M90" s="6"/>
    </row>
    <row r="91" spans="1:13" x14ac:dyDescent="0.2">
      <c r="A91" s="1"/>
      <c r="B91" s="553"/>
      <c r="C91" s="554"/>
      <c r="D91" s="105"/>
      <c r="E91" s="104"/>
      <c r="F91" s="105"/>
      <c r="G91" s="108" t="str">
        <f t="shared" si="2"/>
        <v/>
      </c>
      <c r="H91" s="105"/>
      <c r="I91" s="105"/>
      <c r="J91" s="106"/>
      <c r="K91" s="106"/>
      <c r="L91" s="132" t="str">
        <f t="shared" si="3"/>
        <v/>
      </c>
      <c r="M91" s="6"/>
    </row>
    <row r="92" spans="1:13" x14ac:dyDescent="0.2">
      <c r="A92" s="1"/>
      <c r="B92" s="553"/>
      <c r="C92" s="554"/>
      <c r="D92" s="105"/>
      <c r="E92" s="104"/>
      <c r="F92" s="105"/>
      <c r="G92" s="108" t="str">
        <f t="shared" si="2"/>
        <v/>
      </c>
      <c r="H92" s="105"/>
      <c r="I92" s="105"/>
      <c r="J92" s="106"/>
      <c r="K92" s="106"/>
      <c r="L92" s="132" t="str">
        <f t="shared" si="3"/>
        <v/>
      </c>
      <c r="M92" s="6"/>
    </row>
    <row r="93" spans="1:13" x14ac:dyDescent="0.2">
      <c r="A93" s="1"/>
      <c r="B93" s="553"/>
      <c r="C93" s="554"/>
      <c r="D93" s="105"/>
      <c r="E93" s="104"/>
      <c r="F93" s="105"/>
      <c r="G93" s="108" t="str">
        <f t="shared" si="2"/>
        <v/>
      </c>
      <c r="H93" s="105"/>
      <c r="I93" s="105"/>
      <c r="J93" s="106"/>
      <c r="K93" s="106"/>
      <c r="L93" s="132" t="str">
        <f t="shared" si="3"/>
        <v/>
      </c>
      <c r="M93" s="6"/>
    </row>
    <row r="94" spans="1:13" x14ac:dyDescent="0.2">
      <c r="A94" s="1"/>
      <c r="B94" s="553"/>
      <c r="C94" s="554"/>
      <c r="D94" s="105"/>
      <c r="E94" s="104"/>
      <c r="F94" s="105"/>
      <c r="G94" s="108" t="str">
        <f t="shared" si="2"/>
        <v/>
      </c>
      <c r="H94" s="105"/>
      <c r="I94" s="105"/>
      <c r="J94" s="106"/>
      <c r="K94" s="106"/>
      <c r="L94" s="132" t="str">
        <f t="shared" si="3"/>
        <v/>
      </c>
      <c r="M94" s="6"/>
    </row>
    <row r="95" spans="1:13" x14ac:dyDescent="0.2">
      <c r="A95" s="1"/>
      <c r="B95" s="553"/>
      <c r="C95" s="554"/>
      <c r="D95" s="105"/>
      <c r="E95" s="104"/>
      <c r="F95" s="105"/>
      <c r="G95" s="108" t="str">
        <f t="shared" si="2"/>
        <v/>
      </c>
      <c r="H95" s="105"/>
      <c r="I95" s="105"/>
      <c r="J95" s="106"/>
      <c r="K95" s="106"/>
      <c r="L95" s="132" t="str">
        <f t="shared" si="3"/>
        <v/>
      </c>
      <c r="M95" s="6"/>
    </row>
    <row r="96" spans="1:13" x14ac:dyDescent="0.2">
      <c r="A96" s="1"/>
      <c r="B96" s="553"/>
      <c r="C96" s="554"/>
      <c r="D96" s="105"/>
      <c r="E96" s="104"/>
      <c r="F96" s="105"/>
      <c r="G96" s="108" t="str">
        <f t="shared" si="2"/>
        <v/>
      </c>
      <c r="H96" s="105"/>
      <c r="I96" s="105"/>
      <c r="J96" s="106"/>
      <c r="K96" s="106"/>
      <c r="L96" s="132" t="str">
        <f t="shared" si="3"/>
        <v/>
      </c>
      <c r="M96" s="6"/>
    </row>
    <row r="97" spans="1:13" x14ac:dyDescent="0.2">
      <c r="A97" s="1"/>
      <c r="B97" s="553"/>
      <c r="C97" s="554"/>
      <c r="D97" s="105"/>
      <c r="E97" s="104"/>
      <c r="F97" s="105"/>
      <c r="G97" s="108" t="str">
        <f t="shared" si="2"/>
        <v/>
      </c>
      <c r="H97" s="105"/>
      <c r="I97" s="105"/>
      <c r="J97" s="106"/>
      <c r="K97" s="106"/>
      <c r="L97" s="132" t="str">
        <f t="shared" si="3"/>
        <v/>
      </c>
      <c r="M97" s="6"/>
    </row>
    <row r="98" spans="1:13" x14ac:dyDescent="0.2">
      <c r="A98" s="1"/>
      <c r="B98" s="553"/>
      <c r="C98" s="554"/>
      <c r="D98" s="105"/>
      <c r="E98" s="104"/>
      <c r="F98" s="105"/>
      <c r="G98" s="108" t="str">
        <f t="shared" si="2"/>
        <v/>
      </c>
      <c r="H98" s="105"/>
      <c r="I98" s="105"/>
      <c r="J98" s="106"/>
      <c r="K98" s="106"/>
      <c r="L98" s="132" t="str">
        <f t="shared" si="3"/>
        <v/>
      </c>
      <c r="M98" s="6"/>
    </row>
    <row r="99" spans="1:13" ht="15" customHeight="1" x14ac:dyDescent="0.2">
      <c r="A99" s="1"/>
      <c r="B99" s="17"/>
      <c r="C99" s="17"/>
      <c r="D99" s="3"/>
      <c r="E99" s="3"/>
      <c r="F99" s="18"/>
      <c r="G99" s="3"/>
      <c r="H99" s="3"/>
      <c r="I99" s="3"/>
      <c r="J99" s="38"/>
      <c r="K99" s="37" t="s">
        <v>286</v>
      </c>
      <c r="L99" s="109">
        <f>SUM(L70:L98)</f>
        <v>0</v>
      </c>
      <c r="M99" s="6"/>
    </row>
    <row r="100" spans="1:13" ht="9" customHeight="1" x14ac:dyDescent="0.2">
      <c r="A100" s="2"/>
      <c r="B100" s="123"/>
      <c r="C100" s="123"/>
      <c r="D100" s="7"/>
      <c r="E100" s="7"/>
      <c r="F100" s="15"/>
      <c r="G100" s="7"/>
      <c r="H100" s="7"/>
      <c r="I100" s="7"/>
      <c r="J100" s="7"/>
      <c r="K100" s="139"/>
      <c r="L100" s="125"/>
      <c r="M100" s="140"/>
    </row>
    <row r="101" spans="1:13" ht="12" customHeight="1" x14ac:dyDescent="0.25">
      <c r="A101" s="25"/>
      <c r="B101" s="26"/>
      <c r="C101" s="26"/>
      <c r="D101" s="4"/>
      <c r="E101" s="4"/>
      <c r="F101" s="4"/>
      <c r="G101" s="4"/>
      <c r="H101" s="4"/>
      <c r="I101" s="4"/>
      <c r="J101" s="4"/>
      <c r="K101" s="27"/>
      <c r="L101" s="27"/>
      <c r="M101" s="5"/>
    </row>
    <row r="102" spans="1:13" ht="15" customHeight="1" x14ac:dyDescent="0.25">
      <c r="A102" s="1"/>
      <c r="B102" s="30" t="s">
        <v>776</v>
      </c>
      <c r="C102" s="30"/>
      <c r="D102" s="324"/>
      <c r="E102" s="324"/>
      <c r="F102" s="324"/>
      <c r="G102" s="324"/>
      <c r="H102" s="324"/>
      <c r="I102" s="324"/>
      <c r="J102" s="22"/>
      <c r="K102" s="31"/>
      <c r="L102" s="31"/>
      <c r="M102" s="122"/>
    </row>
    <row r="103" spans="1:13" ht="7.5" customHeight="1" x14ac:dyDescent="0.25">
      <c r="A103" s="1"/>
      <c r="B103" s="30"/>
      <c r="C103" s="30"/>
      <c r="D103" s="324"/>
      <c r="E103" s="324"/>
      <c r="F103" s="324"/>
      <c r="G103" s="324"/>
      <c r="H103" s="324"/>
      <c r="I103" s="324"/>
      <c r="J103" s="22"/>
      <c r="K103" s="31"/>
      <c r="L103" s="31"/>
      <c r="M103" s="122"/>
    </row>
    <row r="104" spans="1:13" x14ac:dyDescent="0.2">
      <c r="A104" s="1"/>
      <c r="B104" s="28"/>
      <c r="C104" s="28"/>
      <c r="D104" s="240"/>
      <c r="E104" s="240"/>
      <c r="F104" s="240"/>
      <c r="G104" s="240"/>
      <c r="H104" s="240"/>
      <c r="I104" s="240"/>
      <c r="J104" s="3"/>
      <c r="K104" s="29"/>
      <c r="L104" s="29"/>
      <c r="M104" s="120"/>
    </row>
    <row r="105" spans="1:13" ht="63.75" customHeight="1" x14ac:dyDescent="0.2">
      <c r="A105" s="32"/>
      <c r="B105" s="558" t="s">
        <v>777</v>
      </c>
      <c r="C105" s="559"/>
      <c r="D105" s="559"/>
      <c r="E105" s="559"/>
      <c r="F105" s="559"/>
      <c r="G105" s="559"/>
      <c r="H105" s="559"/>
      <c r="I105" s="560"/>
      <c r="J105" s="128" t="s">
        <v>639</v>
      </c>
      <c r="K105" s="115" t="s">
        <v>288</v>
      </c>
      <c r="L105" s="258" t="s">
        <v>771</v>
      </c>
      <c r="M105" s="6"/>
    </row>
    <row r="106" spans="1:13" x14ac:dyDescent="0.2">
      <c r="A106" s="1"/>
      <c r="B106" s="555"/>
      <c r="C106" s="556"/>
      <c r="D106" s="556"/>
      <c r="E106" s="556"/>
      <c r="F106" s="556"/>
      <c r="G106" s="556"/>
      <c r="H106" s="556"/>
      <c r="I106" s="557"/>
      <c r="J106" s="179"/>
      <c r="K106" s="179"/>
      <c r="L106" s="133" t="str">
        <f>IF(B106="","",J106*K106)</f>
        <v/>
      </c>
      <c r="M106" s="6"/>
    </row>
    <row r="107" spans="1:13" x14ac:dyDescent="0.2">
      <c r="A107" s="1"/>
      <c r="B107" s="555"/>
      <c r="C107" s="556"/>
      <c r="D107" s="556"/>
      <c r="E107" s="556"/>
      <c r="F107" s="556"/>
      <c r="G107" s="556"/>
      <c r="H107" s="556"/>
      <c r="I107" s="557"/>
      <c r="J107" s="179"/>
      <c r="K107" s="179"/>
      <c r="L107" s="133" t="str">
        <f t="shared" ref="L107:L125" si="4">IF(B107="","",J107*K107)</f>
        <v/>
      </c>
      <c r="M107" s="6"/>
    </row>
    <row r="108" spans="1:13" x14ac:dyDescent="0.2">
      <c r="A108" s="1"/>
      <c r="B108" s="555"/>
      <c r="C108" s="556"/>
      <c r="D108" s="556"/>
      <c r="E108" s="556"/>
      <c r="F108" s="556"/>
      <c r="G108" s="556"/>
      <c r="H108" s="556"/>
      <c r="I108" s="557"/>
      <c r="J108" s="179"/>
      <c r="K108" s="179"/>
      <c r="L108" s="133" t="str">
        <f t="shared" si="4"/>
        <v/>
      </c>
      <c r="M108" s="6"/>
    </row>
    <row r="109" spans="1:13" x14ac:dyDescent="0.2">
      <c r="A109" s="1"/>
      <c r="B109" s="555"/>
      <c r="C109" s="556"/>
      <c r="D109" s="556"/>
      <c r="E109" s="556"/>
      <c r="F109" s="556"/>
      <c r="G109" s="556"/>
      <c r="H109" s="556"/>
      <c r="I109" s="557"/>
      <c r="J109" s="179"/>
      <c r="K109" s="179"/>
      <c r="L109" s="133" t="str">
        <f t="shared" si="4"/>
        <v/>
      </c>
      <c r="M109" s="6"/>
    </row>
    <row r="110" spans="1:13" x14ac:dyDescent="0.2">
      <c r="A110" s="1"/>
      <c r="B110" s="555"/>
      <c r="C110" s="556"/>
      <c r="D110" s="556"/>
      <c r="E110" s="556"/>
      <c r="F110" s="556"/>
      <c r="G110" s="556"/>
      <c r="H110" s="556"/>
      <c r="I110" s="557"/>
      <c r="J110" s="179"/>
      <c r="K110" s="179"/>
      <c r="L110" s="133" t="str">
        <f t="shared" si="4"/>
        <v/>
      </c>
      <c r="M110" s="6"/>
    </row>
    <row r="111" spans="1:13" x14ac:dyDescent="0.2">
      <c r="A111" s="1"/>
      <c r="B111" s="555"/>
      <c r="C111" s="556"/>
      <c r="D111" s="556"/>
      <c r="E111" s="556"/>
      <c r="F111" s="556"/>
      <c r="G111" s="556"/>
      <c r="H111" s="556"/>
      <c r="I111" s="557"/>
      <c r="J111" s="179"/>
      <c r="K111" s="179"/>
      <c r="L111" s="133" t="str">
        <f t="shared" si="4"/>
        <v/>
      </c>
      <c r="M111" s="6"/>
    </row>
    <row r="112" spans="1:13" x14ac:dyDescent="0.2">
      <c r="A112" s="1"/>
      <c r="B112" s="260"/>
      <c r="C112" s="261"/>
      <c r="D112" s="261"/>
      <c r="E112" s="261"/>
      <c r="F112" s="261"/>
      <c r="G112" s="261"/>
      <c r="H112" s="261"/>
      <c r="I112" s="262"/>
      <c r="J112" s="179"/>
      <c r="K112" s="179"/>
      <c r="L112" s="133" t="str">
        <f t="shared" si="4"/>
        <v/>
      </c>
      <c r="M112" s="6"/>
    </row>
    <row r="113" spans="1:13" x14ac:dyDescent="0.2">
      <c r="A113" s="1"/>
      <c r="B113" s="555"/>
      <c r="C113" s="556"/>
      <c r="D113" s="556"/>
      <c r="E113" s="556"/>
      <c r="F113" s="556"/>
      <c r="G113" s="556"/>
      <c r="H113" s="556"/>
      <c r="I113" s="557"/>
      <c r="J113" s="179"/>
      <c r="K113" s="179"/>
      <c r="L113" s="133" t="str">
        <f t="shared" si="4"/>
        <v/>
      </c>
      <c r="M113" s="6"/>
    </row>
    <row r="114" spans="1:13" x14ac:dyDescent="0.2">
      <c r="A114" s="1"/>
      <c r="B114" s="555"/>
      <c r="C114" s="556"/>
      <c r="D114" s="556"/>
      <c r="E114" s="556"/>
      <c r="F114" s="556"/>
      <c r="G114" s="556"/>
      <c r="H114" s="556"/>
      <c r="I114" s="557"/>
      <c r="J114" s="179"/>
      <c r="K114" s="179"/>
      <c r="L114" s="133" t="str">
        <f t="shared" si="4"/>
        <v/>
      </c>
      <c r="M114" s="6"/>
    </row>
    <row r="115" spans="1:13" x14ac:dyDescent="0.2">
      <c r="A115" s="1"/>
      <c r="B115" s="555"/>
      <c r="C115" s="556"/>
      <c r="D115" s="556"/>
      <c r="E115" s="556"/>
      <c r="F115" s="556"/>
      <c r="G115" s="556"/>
      <c r="H115" s="556"/>
      <c r="I115" s="557"/>
      <c r="J115" s="179"/>
      <c r="K115" s="179"/>
      <c r="L115" s="133" t="str">
        <f t="shared" si="4"/>
        <v/>
      </c>
      <c r="M115" s="6"/>
    </row>
    <row r="116" spans="1:13" x14ac:dyDescent="0.2">
      <c r="A116" s="1"/>
      <c r="B116" s="555"/>
      <c r="C116" s="556"/>
      <c r="D116" s="556"/>
      <c r="E116" s="556"/>
      <c r="F116" s="556"/>
      <c r="G116" s="556"/>
      <c r="H116" s="556"/>
      <c r="I116" s="557"/>
      <c r="J116" s="179"/>
      <c r="K116" s="179"/>
      <c r="L116" s="133" t="str">
        <f t="shared" si="4"/>
        <v/>
      </c>
      <c r="M116" s="6"/>
    </row>
    <row r="117" spans="1:13" x14ac:dyDescent="0.2">
      <c r="A117" s="1"/>
      <c r="B117" s="555"/>
      <c r="C117" s="556"/>
      <c r="D117" s="556"/>
      <c r="E117" s="556"/>
      <c r="F117" s="556"/>
      <c r="G117" s="556"/>
      <c r="H117" s="556"/>
      <c r="I117" s="557"/>
      <c r="J117" s="179"/>
      <c r="K117" s="179"/>
      <c r="L117" s="133" t="str">
        <f t="shared" si="4"/>
        <v/>
      </c>
      <c r="M117" s="6"/>
    </row>
    <row r="118" spans="1:13" x14ac:dyDescent="0.2">
      <c r="A118" s="1"/>
      <c r="B118" s="555"/>
      <c r="C118" s="556"/>
      <c r="D118" s="556"/>
      <c r="E118" s="556"/>
      <c r="F118" s="556"/>
      <c r="G118" s="556"/>
      <c r="H118" s="556"/>
      <c r="I118" s="557"/>
      <c r="J118" s="179"/>
      <c r="K118" s="179"/>
      <c r="L118" s="133" t="str">
        <f t="shared" si="4"/>
        <v/>
      </c>
      <c r="M118" s="6"/>
    </row>
    <row r="119" spans="1:13" x14ac:dyDescent="0.2">
      <c r="A119" s="1"/>
      <c r="B119" s="555"/>
      <c r="C119" s="556"/>
      <c r="D119" s="556"/>
      <c r="E119" s="556"/>
      <c r="F119" s="556"/>
      <c r="G119" s="556"/>
      <c r="H119" s="556"/>
      <c r="I119" s="557"/>
      <c r="J119" s="179"/>
      <c r="K119" s="179"/>
      <c r="L119" s="133" t="str">
        <f t="shared" si="4"/>
        <v/>
      </c>
      <c r="M119" s="6"/>
    </row>
    <row r="120" spans="1:13" x14ac:dyDescent="0.2">
      <c r="A120" s="1"/>
      <c r="B120" s="555"/>
      <c r="C120" s="556"/>
      <c r="D120" s="556"/>
      <c r="E120" s="556"/>
      <c r="F120" s="556"/>
      <c r="G120" s="556"/>
      <c r="H120" s="556"/>
      <c r="I120" s="557"/>
      <c r="J120" s="179"/>
      <c r="K120" s="179"/>
      <c r="L120" s="133" t="str">
        <f t="shared" si="4"/>
        <v/>
      </c>
      <c r="M120" s="6"/>
    </row>
    <row r="121" spans="1:13" x14ac:dyDescent="0.2">
      <c r="A121" s="1"/>
      <c r="B121" s="555"/>
      <c r="C121" s="556"/>
      <c r="D121" s="556"/>
      <c r="E121" s="556"/>
      <c r="F121" s="556"/>
      <c r="G121" s="556"/>
      <c r="H121" s="556"/>
      <c r="I121" s="557"/>
      <c r="J121" s="179"/>
      <c r="K121" s="179"/>
      <c r="L121" s="133" t="str">
        <f t="shared" si="4"/>
        <v/>
      </c>
      <c r="M121" s="6"/>
    </row>
    <row r="122" spans="1:13" x14ac:dyDescent="0.2">
      <c r="A122" s="1"/>
      <c r="B122" s="555"/>
      <c r="C122" s="556"/>
      <c r="D122" s="556"/>
      <c r="E122" s="556"/>
      <c r="F122" s="556"/>
      <c r="G122" s="556"/>
      <c r="H122" s="556"/>
      <c r="I122" s="557"/>
      <c r="J122" s="179"/>
      <c r="K122" s="179"/>
      <c r="L122" s="133" t="str">
        <f t="shared" si="4"/>
        <v/>
      </c>
      <c r="M122" s="6"/>
    </row>
    <row r="123" spans="1:13" x14ac:dyDescent="0.2">
      <c r="A123" s="1"/>
      <c r="B123" s="555"/>
      <c r="C123" s="556"/>
      <c r="D123" s="556"/>
      <c r="E123" s="556"/>
      <c r="F123" s="556"/>
      <c r="G123" s="556"/>
      <c r="H123" s="556"/>
      <c r="I123" s="557"/>
      <c r="J123" s="179"/>
      <c r="K123" s="179"/>
      <c r="L123" s="133" t="str">
        <f t="shared" si="4"/>
        <v/>
      </c>
      <c r="M123" s="6"/>
    </row>
    <row r="124" spans="1:13" x14ac:dyDescent="0.2">
      <c r="A124" s="1"/>
      <c r="B124" s="555"/>
      <c r="C124" s="556"/>
      <c r="D124" s="556"/>
      <c r="E124" s="556"/>
      <c r="F124" s="556"/>
      <c r="G124" s="556"/>
      <c r="H124" s="556"/>
      <c r="I124" s="557"/>
      <c r="J124" s="179"/>
      <c r="K124" s="179"/>
      <c r="L124" s="133" t="str">
        <f t="shared" si="4"/>
        <v/>
      </c>
      <c r="M124" s="6"/>
    </row>
    <row r="125" spans="1:13" x14ac:dyDescent="0.2">
      <c r="A125" s="1"/>
      <c r="B125" s="555"/>
      <c r="C125" s="556"/>
      <c r="D125" s="556"/>
      <c r="E125" s="556"/>
      <c r="F125" s="556"/>
      <c r="G125" s="556"/>
      <c r="H125" s="556"/>
      <c r="I125" s="557"/>
      <c r="J125" s="179"/>
      <c r="K125" s="179"/>
      <c r="L125" s="133" t="str">
        <f t="shared" si="4"/>
        <v/>
      </c>
      <c r="M125" s="6"/>
    </row>
    <row r="126" spans="1:13" x14ac:dyDescent="0.2">
      <c r="A126" s="1"/>
      <c r="B126" s="17"/>
      <c r="C126" s="17"/>
      <c r="D126" s="3"/>
      <c r="E126" s="3"/>
      <c r="F126" s="18"/>
      <c r="G126" s="3"/>
      <c r="H126" s="3"/>
      <c r="I126" s="3"/>
      <c r="J126" s="37"/>
      <c r="K126" s="37" t="s">
        <v>286</v>
      </c>
      <c r="L126" s="109">
        <f>SUM(L106:L125)</f>
        <v>0</v>
      </c>
      <c r="M126" s="6"/>
    </row>
    <row r="127" spans="1:13" ht="9" customHeight="1" x14ac:dyDescent="0.2">
      <c r="A127" s="1"/>
      <c r="B127" s="17"/>
      <c r="C127" s="17"/>
      <c r="D127" s="3"/>
      <c r="E127" s="3"/>
      <c r="F127" s="18"/>
      <c r="G127" s="3"/>
      <c r="H127" s="3"/>
      <c r="I127" s="3"/>
      <c r="J127" s="3"/>
      <c r="K127" s="38"/>
      <c r="L127" s="37"/>
      <c r="M127" s="141"/>
    </row>
    <row r="128" spans="1:13" ht="14.25" customHeight="1" x14ac:dyDescent="0.2">
      <c r="A128" s="1"/>
      <c r="B128" s="17"/>
      <c r="C128" s="240" t="s">
        <v>538</v>
      </c>
      <c r="D128" s="3"/>
      <c r="E128" s="3"/>
      <c r="F128" s="3"/>
      <c r="G128" s="3"/>
      <c r="H128" s="3"/>
      <c r="I128" s="3"/>
      <c r="J128" s="3"/>
      <c r="K128" s="37"/>
      <c r="L128" s="134">
        <f>'Conservation Agreements'!I61</f>
        <v>0</v>
      </c>
      <c r="M128" s="6"/>
    </row>
    <row r="129" spans="1:13" ht="9" customHeight="1" x14ac:dyDescent="0.2">
      <c r="A129" s="1"/>
      <c r="B129" s="17"/>
      <c r="C129" s="17"/>
      <c r="D129" s="3"/>
      <c r="E129" s="3"/>
      <c r="F129" s="18"/>
      <c r="G129" s="3"/>
      <c r="H129" s="3"/>
      <c r="I129" s="3"/>
      <c r="J129" s="3"/>
      <c r="K129" s="38"/>
      <c r="L129" s="37"/>
      <c r="M129" s="141"/>
    </row>
    <row r="130" spans="1:13" ht="6.75" customHeight="1" x14ac:dyDescent="0.2">
      <c r="A130" s="1"/>
      <c r="B130" s="3"/>
      <c r="C130" s="3"/>
      <c r="D130" s="3"/>
      <c r="E130" s="3"/>
      <c r="F130" s="18"/>
      <c r="G130" s="3"/>
      <c r="H130" s="3"/>
      <c r="I130" s="3"/>
      <c r="J130" s="3"/>
      <c r="K130" s="38"/>
      <c r="L130" s="37"/>
      <c r="M130" s="141"/>
    </row>
    <row r="131" spans="1:13" ht="14.25" customHeight="1" x14ac:dyDescent="0.2">
      <c r="A131" s="1"/>
      <c r="B131" s="3"/>
      <c r="C131" s="3"/>
      <c r="D131" s="3"/>
      <c r="E131" s="3"/>
      <c r="F131" s="19" t="s">
        <v>778</v>
      </c>
      <c r="G131" s="18"/>
      <c r="H131" s="18"/>
      <c r="I131" s="3"/>
      <c r="J131" s="38"/>
      <c r="K131" s="3"/>
      <c r="L131" s="465">
        <f>L126+L99+L63-L128</f>
        <v>0</v>
      </c>
      <c r="M131" s="6"/>
    </row>
    <row r="132" spans="1:13" x14ac:dyDescent="0.2">
      <c r="A132" s="1"/>
      <c r="B132" s="3"/>
      <c r="C132" s="3"/>
      <c r="D132" s="3"/>
      <c r="E132" s="3"/>
      <c r="F132" s="18"/>
      <c r="G132" s="3"/>
      <c r="H132" s="3"/>
      <c r="I132" s="3"/>
      <c r="J132" s="38"/>
      <c r="K132" s="41"/>
      <c r="L132" s="42"/>
      <c r="M132" s="6"/>
    </row>
    <row r="133" spans="1:13" x14ac:dyDescent="0.2">
      <c r="A133" s="1"/>
      <c r="B133" s="17"/>
      <c r="C133" s="17"/>
      <c r="D133" s="3"/>
      <c r="E133" s="3"/>
      <c r="F133" s="18"/>
      <c r="G133" s="3"/>
      <c r="H133" s="3"/>
      <c r="I133" s="3"/>
      <c r="J133" s="3"/>
      <c r="K133" s="38"/>
      <c r="L133" s="37"/>
      <c r="M133" s="141"/>
    </row>
    <row r="134" spans="1:13" x14ac:dyDescent="0.2">
      <c r="A134" s="1"/>
      <c r="B134" s="500" t="s">
        <v>779</v>
      </c>
      <c r="C134" s="19"/>
      <c r="D134" s="3"/>
      <c r="E134" s="3"/>
      <c r="F134" s="18"/>
      <c r="G134" s="3"/>
      <c r="H134" s="3"/>
      <c r="I134" s="3"/>
      <c r="J134" s="3"/>
      <c r="K134" s="38"/>
      <c r="L134" s="37"/>
      <c r="M134" s="141"/>
    </row>
    <row r="135" spans="1:13" x14ac:dyDescent="0.2">
      <c r="A135" s="2"/>
      <c r="B135" s="7"/>
      <c r="C135" s="7"/>
      <c r="D135" s="7"/>
      <c r="E135" s="7"/>
      <c r="F135" s="7"/>
      <c r="G135" s="7"/>
      <c r="H135" s="7"/>
      <c r="I135" s="7"/>
      <c r="J135" s="7"/>
      <c r="K135" s="39"/>
      <c r="L135" s="39"/>
      <c r="M135" s="8"/>
    </row>
    <row r="137" spans="1:13" hidden="1" x14ac:dyDescent="0.2">
      <c r="A137" s="187"/>
      <c r="B137" s="187"/>
    </row>
    <row r="138" spans="1:13" hidden="1" x14ac:dyDescent="0.2">
      <c r="A138" s="187" t="s">
        <v>261</v>
      </c>
      <c r="B138" s="187"/>
    </row>
    <row r="139" spans="1:13" hidden="1" x14ac:dyDescent="0.2">
      <c r="A139" s="187" t="s">
        <v>262</v>
      </c>
      <c r="B139" s="187"/>
    </row>
    <row r="140" spans="1:13" hidden="1" x14ac:dyDescent="0.2">
      <c r="A140" s="187" t="s">
        <v>263</v>
      </c>
      <c r="B140" s="187"/>
    </row>
    <row r="141" spans="1:13" hidden="1" x14ac:dyDescent="0.2">
      <c r="A141" s="187" t="s">
        <v>264</v>
      </c>
      <c r="B141" s="187"/>
    </row>
    <row r="142" spans="1:13" hidden="1" x14ac:dyDescent="0.2">
      <c r="A142" s="187"/>
      <c r="B142" s="187"/>
    </row>
  </sheetData>
  <sheetProtection algorithmName="SHA-512" hashValue="DjZr+SWhEl/TMss6k7k2PFDnJyDbmapcMbJD7cydwbCI4bTVm8o92atuU0Ytvnh/6Aa9TSBQCFaJFbg1e6io1g==" saltValue="KKXfcx5mU9GfFgyvkYwmiw==" spinCount="100000" sheet="1" objects="1" scenarios="1"/>
  <mergeCells count="53">
    <mergeCell ref="B119:I119"/>
    <mergeCell ref="B120:I120"/>
    <mergeCell ref="B121:I121"/>
    <mergeCell ref="B122:I122"/>
    <mergeCell ref="B125:I125"/>
    <mergeCell ref="B124:I124"/>
    <mergeCell ref="B114:I114"/>
    <mergeCell ref="B115:I115"/>
    <mergeCell ref="B116:I116"/>
    <mergeCell ref="B117:I117"/>
    <mergeCell ref="B118:I118"/>
    <mergeCell ref="B105:I105"/>
    <mergeCell ref="B106:I106"/>
    <mergeCell ref="B107:I107"/>
    <mergeCell ref="B108:I108"/>
    <mergeCell ref="B95:C95"/>
    <mergeCell ref="B93:C93"/>
    <mergeCell ref="B94:C94"/>
    <mergeCell ref="B83:C83"/>
    <mergeCell ref="B123:I123"/>
    <mergeCell ref="B109:I109"/>
    <mergeCell ref="B110:I110"/>
    <mergeCell ref="B96:C96"/>
    <mergeCell ref="B97:C97"/>
    <mergeCell ref="B98:C98"/>
    <mergeCell ref="B111:I111"/>
    <mergeCell ref="B113:I113"/>
    <mergeCell ref="B87:C87"/>
    <mergeCell ref="B88:C88"/>
    <mergeCell ref="B90:C90"/>
    <mergeCell ref="B89:C89"/>
    <mergeCell ref="B91:C91"/>
    <mergeCell ref="B78:C78"/>
    <mergeCell ref="B73:C73"/>
    <mergeCell ref="B19:L19"/>
    <mergeCell ref="B76:C76"/>
    <mergeCell ref="B92:C92"/>
    <mergeCell ref="B2:E2"/>
    <mergeCell ref="B69:C69"/>
    <mergeCell ref="B86:C86"/>
    <mergeCell ref="B81:C81"/>
    <mergeCell ref="B82:C82"/>
    <mergeCell ref="B85:C85"/>
    <mergeCell ref="B70:C70"/>
    <mergeCell ref="B71:C71"/>
    <mergeCell ref="B72:C72"/>
    <mergeCell ref="B84:C84"/>
    <mergeCell ref="B74:C74"/>
    <mergeCell ref="B75:C75"/>
    <mergeCell ref="B79:C79"/>
    <mergeCell ref="B80:C80"/>
    <mergeCell ref="B18:L18"/>
    <mergeCell ref="B77:C77"/>
  </mergeCells>
  <phoneticPr fontId="0" type="noConversion"/>
  <dataValidations xWindow="222" yWindow="572" count="7">
    <dataValidation allowBlank="1" showInputMessage="1" showErrorMessage="1" promptTitle="Note:" prompt="Please enter Minimum, Ad Valorem Rate and Base Amount for this rating category/sub-category on the same row." sqref="H70:H98 H23:H62" xr:uid="{00000000-0002-0000-0700-000000000000}"/>
    <dataValidation operator="greaterThan" allowBlank="1" showInputMessage="1" showErrorMessage="1" errorTitle="Data Entry Error" error="Number must be greater than zero." promptTitle="Note:" prompt="Please enter Minimum, Ad Valorem Rate and Base Amount for this rating category/sub-category on the same row." sqref="E70:E98 E23:E62" xr:uid="{00000000-0002-0000-0700-000001000000}"/>
    <dataValidation allowBlank="1" showInputMessage="1" showErrorMessage="1" promptTitle="Note:" prompt="Total land value includes all rateable parcels including those parcels subject to a minimum." sqref="J70:J98 J23:J62" xr:uid="{00000000-0002-0000-0700-000002000000}"/>
    <dataValidation allowBlank="1" showInputMessage="1" showErrorMessage="1" promptTitle="Note:" prompt="Please enter Minimum, Ad Valorem Rate and Base Amount for this rating category/sub-category on the same row._x000a__x000a_Section 500 permits a maximum of 50% of category/sub-category income as a Base Amount." sqref="F70:F98 F23:F62" xr:uid="{00000000-0002-0000-0700-000003000000}"/>
    <dataValidation allowBlank="1" showErrorMessage="1" promptTitle="Note:" prompt="Do not forget to enter base date at the top of this form._x000a_" sqref="L131" xr:uid="{00000000-0002-0000-0700-000004000000}"/>
    <dataValidation type="list" allowBlank="1" showInputMessage="1" showErrorMessage="1" sqref="B23:B62" xr:uid="{00000000-0002-0000-0700-000006000000}">
      <formula1>$A$138:$A$141</formula1>
    </dataValidation>
    <dataValidation type="custom" showDropDown="1" showInputMessage="1" showErrorMessage="1" errorTitle="Data Entry Error" error="You must select a rating category before entering the sub-category." promptTitle="Note:" prompt="Enter the name of the sub-category,  if applicable._x000a__x000a_Please use a meaningful description, ie. Centre of Population, Intensity of Use or Economic Factors, Kind of Mining, Centre of Activity. " sqref="C23:C62" xr:uid="{00000000-0002-0000-0700-000005000000}">
      <formula1>NOT(ISBLANK(B23))</formula1>
    </dataValidation>
  </dataValidations>
  <printOptions horizontalCentered="1"/>
  <pageMargins left="0.31496062992125984" right="0.31496062992125984" top="0.39370078740157483" bottom="0.70866141732283472" header="0.19685039370078741" footer="0.39370078740157483"/>
  <pageSetup paperSize="9" orientation="landscape" horizontalDpi="300" verticalDpi="300" r:id="rId1"/>
  <headerFooter alignWithMargins="0">
    <oddHeader xml:space="preserve">&amp;C&amp;"Arial,Bold"Office of Local Government - 2021-22 Permissible Income Workpapers </oddHeader>
    <oddFooter>&amp;A</oddFooter>
  </headerFooter>
  <rowBreaks count="3" manualBreakCount="3">
    <brk id="13" max="12" man="1"/>
    <brk id="64" max="12" man="1"/>
    <brk id="10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6"/>
  <dimension ref="A1:N71"/>
  <sheetViews>
    <sheetView showRuler="0" zoomScale="130" zoomScaleNormal="130" workbookViewId="0"/>
  </sheetViews>
  <sheetFormatPr defaultRowHeight="12.75" x14ac:dyDescent="0.2"/>
  <cols>
    <col min="1" max="1" width="3" customWidth="1"/>
    <col min="2" max="2" width="10.85546875" customWidth="1"/>
    <col min="12" max="12" width="1.5703125" customWidth="1"/>
  </cols>
  <sheetData>
    <row r="1" spans="1:12" x14ac:dyDescent="0.2">
      <c r="A1" s="230"/>
      <c r="B1" s="4"/>
      <c r="C1" s="4"/>
      <c r="D1" s="4"/>
      <c r="E1" s="4"/>
      <c r="F1" s="4"/>
      <c r="G1" s="4"/>
      <c r="H1" s="4"/>
      <c r="I1" s="4"/>
      <c r="J1" s="4"/>
      <c r="K1" s="4"/>
      <c r="L1" s="5"/>
    </row>
    <row r="2" spans="1:12" ht="18" x14ac:dyDescent="0.25">
      <c r="A2" s="1"/>
      <c r="B2" s="100" t="s">
        <v>539</v>
      </c>
      <c r="C2" s="3"/>
      <c r="D2" s="3"/>
      <c r="E2" s="3"/>
      <c r="F2" s="3"/>
      <c r="G2" s="3"/>
      <c r="H2" s="3"/>
      <c r="I2" s="3"/>
      <c r="J2" s="3"/>
      <c r="K2" s="3"/>
      <c r="L2" s="6"/>
    </row>
    <row r="3" spans="1:12" ht="9" customHeight="1" x14ac:dyDescent="0.2">
      <c r="A3" s="1"/>
      <c r="B3" s="3"/>
      <c r="C3" s="3"/>
      <c r="D3" s="3"/>
      <c r="E3" s="3"/>
      <c r="F3" s="3"/>
      <c r="G3" s="3"/>
      <c r="H3" s="3"/>
      <c r="I3" s="3"/>
      <c r="J3" s="3"/>
      <c r="K3" s="3"/>
      <c r="L3" s="6"/>
    </row>
    <row r="4" spans="1:12" x14ac:dyDescent="0.2">
      <c r="A4" s="1"/>
      <c r="B4" s="354" t="s">
        <v>780</v>
      </c>
      <c r="C4" s="3"/>
      <c r="D4" s="3"/>
      <c r="E4" s="3"/>
      <c r="F4" s="3"/>
      <c r="G4" s="3"/>
      <c r="H4" s="3"/>
      <c r="I4" s="3"/>
      <c r="J4" s="3"/>
      <c r="K4" s="3"/>
      <c r="L4" s="6"/>
    </row>
    <row r="5" spans="1:12" x14ac:dyDescent="0.2">
      <c r="A5" s="1"/>
      <c r="B5" s="240"/>
      <c r="C5" s="240"/>
      <c r="D5" s="240"/>
      <c r="E5" s="240"/>
      <c r="F5" s="240"/>
      <c r="G5" s="240"/>
      <c r="H5" s="240"/>
      <c r="I5" s="240"/>
      <c r="J5" s="240"/>
      <c r="K5" s="240"/>
      <c r="L5" s="6"/>
    </row>
    <row r="6" spans="1:12" x14ac:dyDescent="0.2">
      <c r="A6" s="1"/>
      <c r="B6" s="18" t="s">
        <v>295</v>
      </c>
      <c r="C6" s="240" t="s">
        <v>781</v>
      </c>
      <c r="D6" s="240"/>
      <c r="E6" s="240"/>
      <c r="F6" s="240"/>
      <c r="G6" s="240"/>
      <c r="H6" s="240"/>
      <c r="I6" s="240"/>
      <c r="J6" s="240"/>
      <c r="K6" s="240"/>
      <c r="L6" s="6"/>
    </row>
    <row r="7" spans="1:12" ht="11.25" customHeight="1" x14ac:dyDescent="0.2">
      <c r="A7" s="1"/>
      <c r="B7" s="240"/>
      <c r="C7" s="240"/>
      <c r="D7" s="240"/>
      <c r="E7" s="240"/>
      <c r="F7" s="240"/>
      <c r="G7" s="240"/>
      <c r="H7" s="240"/>
      <c r="I7" s="240"/>
      <c r="J7" s="240"/>
      <c r="K7" s="240"/>
      <c r="L7" s="6"/>
    </row>
    <row r="8" spans="1:12" x14ac:dyDescent="0.2">
      <c r="A8" s="1"/>
      <c r="B8" s="18" t="s">
        <v>191</v>
      </c>
      <c r="C8" s="240"/>
      <c r="D8" s="240"/>
      <c r="E8" s="240"/>
      <c r="F8" s="240"/>
      <c r="G8" s="240"/>
      <c r="H8" s="240"/>
      <c r="I8" s="240"/>
      <c r="J8" s="240"/>
      <c r="K8" s="240"/>
      <c r="L8" s="6"/>
    </row>
    <row r="9" spans="1:12" ht="10.5" customHeight="1" x14ac:dyDescent="0.2">
      <c r="A9" s="1"/>
      <c r="B9" s="18"/>
      <c r="C9" s="240"/>
      <c r="D9" s="240"/>
      <c r="E9" s="240"/>
      <c r="F9" s="240"/>
      <c r="G9" s="240"/>
      <c r="H9" s="240"/>
      <c r="I9" s="240"/>
      <c r="J9" s="240"/>
      <c r="K9" s="240"/>
      <c r="L9" s="6"/>
    </row>
    <row r="10" spans="1:12" x14ac:dyDescent="0.2">
      <c r="A10" s="1"/>
      <c r="B10" s="353" t="s">
        <v>192</v>
      </c>
      <c r="C10" s="240" t="s">
        <v>315</v>
      </c>
      <c r="D10" s="240"/>
      <c r="E10" s="240"/>
      <c r="F10" s="240"/>
      <c r="G10" s="240"/>
      <c r="H10" s="240"/>
      <c r="I10" s="240"/>
      <c r="J10" s="240"/>
      <c r="K10" s="240"/>
      <c r="L10" s="6"/>
    </row>
    <row r="11" spans="1:12" x14ac:dyDescent="0.2">
      <c r="A11" s="1"/>
      <c r="B11" s="353"/>
      <c r="C11" s="240" t="s">
        <v>782</v>
      </c>
      <c r="D11" s="240"/>
      <c r="E11" s="240"/>
      <c r="F11" s="240"/>
      <c r="G11" s="240"/>
      <c r="H11" s="240"/>
      <c r="I11" s="240"/>
      <c r="J11" s="240"/>
      <c r="K11" s="240"/>
      <c r="L11" s="6"/>
    </row>
    <row r="12" spans="1:12" x14ac:dyDescent="0.2">
      <c r="A12" s="1"/>
      <c r="B12" s="353"/>
      <c r="C12" s="240" t="s">
        <v>504</v>
      </c>
      <c r="D12" s="240"/>
      <c r="E12" s="240"/>
      <c r="F12" s="240"/>
      <c r="G12" s="240"/>
      <c r="H12" s="240"/>
      <c r="I12" s="240"/>
      <c r="J12" s="240"/>
      <c r="K12" s="240"/>
      <c r="L12" s="6"/>
    </row>
    <row r="13" spans="1:12" x14ac:dyDescent="0.2">
      <c r="A13" s="1"/>
      <c r="B13" s="353"/>
      <c r="C13" s="240"/>
      <c r="D13" s="240"/>
      <c r="E13" s="240"/>
      <c r="F13" s="240"/>
      <c r="G13" s="240"/>
      <c r="H13" s="240"/>
      <c r="I13" s="240"/>
      <c r="J13" s="240"/>
      <c r="K13" s="240"/>
      <c r="L13" s="6"/>
    </row>
    <row r="14" spans="1:12" x14ac:dyDescent="0.2">
      <c r="A14" s="1"/>
      <c r="B14" s="353"/>
      <c r="C14" s="352" t="s">
        <v>172</v>
      </c>
      <c r="D14" s="240"/>
      <c r="E14" s="240"/>
      <c r="F14" s="240"/>
      <c r="G14" s="240"/>
      <c r="H14" s="240"/>
      <c r="I14" s="240"/>
      <c r="J14" s="240"/>
      <c r="K14" s="240"/>
      <c r="L14" s="6"/>
    </row>
    <row r="15" spans="1:12" s="187" customFormat="1" x14ac:dyDescent="0.2">
      <c r="A15" s="241"/>
      <c r="B15" s="353" t="s">
        <v>192</v>
      </c>
      <c r="C15" s="328" t="s">
        <v>301</v>
      </c>
      <c r="D15" s="240"/>
      <c r="E15" s="240"/>
      <c r="F15" s="240"/>
      <c r="G15" s="240"/>
      <c r="H15" s="240"/>
      <c r="I15" s="240"/>
      <c r="J15" s="240"/>
      <c r="K15" s="240"/>
      <c r="L15" s="242"/>
    </row>
    <row r="16" spans="1:12" s="187" customFormat="1" x14ac:dyDescent="0.2">
      <c r="A16" s="241"/>
      <c r="B16" s="353"/>
      <c r="C16" s="328" t="s">
        <v>302</v>
      </c>
      <c r="D16" s="240"/>
      <c r="E16" s="240"/>
      <c r="F16" s="240"/>
      <c r="G16" s="240"/>
      <c r="H16" s="240"/>
      <c r="I16" s="240"/>
      <c r="J16" s="240"/>
      <c r="K16" s="240"/>
      <c r="L16" s="242"/>
    </row>
    <row r="17" spans="1:12" s="187" customFormat="1" x14ac:dyDescent="0.2">
      <c r="A17" s="241"/>
      <c r="B17" s="353"/>
      <c r="C17" s="328" t="s">
        <v>704</v>
      </c>
      <c r="D17" s="240"/>
      <c r="E17" s="240"/>
      <c r="F17" s="240"/>
      <c r="G17" s="240"/>
      <c r="H17" s="240"/>
      <c r="I17" s="240"/>
      <c r="J17" s="240"/>
      <c r="K17" s="240"/>
      <c r="L17" s="242"/>
    </row>
    <row r="18" spans="1:12" x14ac:dyDescent="0.2">
      <c r="A18" s="1"/>
      <c r="B18" s="353" t="s">
        <v>192</v>
      </c>
      <c r="C18" s="240" t="s">
        <v>783</v>
      </c>
      <c r="D18" s="240"/>
      <c r="E18" s="240"/>
      <c r="F18" s="240"/>
      <c r="G18" s="240"/>
      <c r="H18" s="240"/>
      <c r="I18" s="240"/>
      <c r="J18" s="240"/>
      <c r="K18" s="240"/>
      <c r="L18" s="6"/>
    </row>
    <row r="19" spans="1:12" x14ac:dyDescent="0.2">
      <c r="A19" s="1"/>
      <c r="B19" s="353"/>
      <c r="C19" s="240" t="s">
        <v>661</v>
      </c>
      <c r="D19" s="240"/>
      <c r="E19" s="240"/>
      <c r="F19" s="240"/>
      <c r="G19" s="240"/>
      <c r="H19" s="240"/>
      <c r="I19" s="240"/>
      <c r="J19" s="240"/>
      <c r="K19" s="240"/>
      <c r="L19" s="6"/>
    </row>
    <row r="20" spans="1:12" x14ac:dyDescent="0.2">
      <c r="A20" s="1"/>
      <c r="B20" s="353"/>
      <c r="C20" s="240" t="s">
        <v>660</v>
      </c>
      <c r="D20" s="240"/>
      <c r="E20" s="240"/>
      <c r="F20" s="240"/>
      <c r="G20" s="240"/>
      <c r="H20" s="240"/>
      <c r="I20" s="240"/>
      <c r="J20" s="240"/>
      <c r="K20" s="240"/>
      <c r="L20" s="6"/>
    </row>
    <row r="21" spans="1:12" x14ac:dyDescent="0.2">
      <c r="A21" s="1"/>
      <c r="B21" s="353"/>
      <c r="C21" s="240"/>
      <c r="D21" s="240"/>
      <c r="E21" s="240"/>
      <c r="F21" s="240"/>
      <c r="G21" s="240"/>
      <c r="H21" s="240"/>
      <c r="I21" s="240"/>
      <c r="J21" s="240"/>
      <c r="K21" s="240"/>
      <c r="L21" s="6"/>
    </row>
    <row r="22" spans="1:12" ht="15.75" customHeight="1" x14ac:dyDescent="0.2">
      <c r="A22" s="1"/>
      <c r="B22" s="569" t="s">
        <v>196</v>
      </c>
      <c r="C22" s="569"/>
      <c r="D22" s="569"/>
      <c r="E22" s="569"/>
      <c r="F22" s="569"/>
      <c r="G22" s="569"/>
      <c r="H22" s="569"/>
      <c r="I22" s="569"/>
      <c r="J22" s="569"/>
      <c r="K22" s="569"/>
      <c r="L22" s="6"/>
    </row>
    <row r="23" spans="1:12" ht="15" x14ac:dyDescent="0.2">
      <c r="A23" s="1"/>
      <c r="B23" s="183"/>
      <c r="C23" s="156"/>
      <c r="D23" s="156"/>
      <c r="E23" s="156"/>
      <c r="F23" s="156"/>
      <c r="G23" s="156"/>
      <c r="H23" s="156"/>
      <c r="I23" s="156"/>
      <c r="J23" s="156"/>
      <c r="K23" s="156"/>
      <c r="L23" s="6"/>
    </row>
    <row r="24" spans="1:12" x14ac:dyDescent="0.2">
      <c r="A24" s="1"/>
      <c r="B24" s="19" t="s">
        <v>703</v>
      </c>
      <c r="C24" s="240"/>
      <c r="D24" s="240"/>
      <c r="E24" s="240"/>
      <c r="F24" s="240"/>
      <c r="G24" s="240"/>
      <c r="H24" s="240"/>
      <c r="I24" s="240"/>
      <c r="J24" s="240"/>
      <c r="K24" s="240"/>
      <c r="L24" s="6"/>
    </row>
    <row r="25" spans="1:12" x14ac:dyDescent="0.2">
      <c r="A25" s="1"/>
      <c r="B25" s="328"/>
      <c r="C25" s="328" t="s">
        <v>502</v>
      </c>
      <c r="D25" s="240"/>
      <c r="E25" s="240"/>
      <c r="F25" s="240"/>
      <c r="G25" s="240"/>
      <c r="H25" s="240"/>
      <c r="I25" s="240"/>
      <c r="J25" s="240"/>
      <c r="K25" s="240"/>
      <c r="L25" s="6"/>
    </row>
    <row r="26" spans="1:12" x14ac:dyDescent="0.2">
      <c r="A26" s="1"/>
      <c r="B26" s="328"/>
      <c r="C26" s="328" t="s">
        <v>304</v>
      </c>
      <c r="D26" s="240"/>
      <c r="E26" s="240"/>
      <c r="F26" s="240"/>
      <c r="G26" s="240"/>
      <c r="H26" s="240"/>
      <c r="I26" s="240"/>
      <c r="J26" s="240"/>
      <c r="K26" s="240"/>
      <c r="L26" s="6"/>
    </row>
    <row r="27" spans="1:12" x14ac:dyDescent="0.2">
      <c r="A27" s="1"/>
      <c r="B27" s="328"/>
      <c r="C27" s="328" t="s">
        <v>305</v>
      </c>
      <c r="D27" s="240"/>
      <c r="E27" s="240"/>
      <c r="F27" s="240"/>
      <c r="G27" s="240"/>
      <c r="H27" s="240"/>
      <c r="I27" s="240"/>
      <c r="J27" s="240"/>
      <c r="K27" s="240"/>
      <c r="L27" s="6"/>
    </row>
    <row r="28" spans="1:12" x14ac:dyDescent="0.2">
      <c r="A28" s="1"/>
      <c r="B28" s="328"/>
      <c r="C28" s="328" t="s">
        <v>503</v>
      </c>
      <c r="D28" s="240"/>
      <c r="E28" s="240"/>
      <c r="F28" s="240"/>
      <c r="G28" s="240"/>
      <c r="H28" s="240"/>
      <c r="I28" s="240"/>
      <c r="J28" s="240"/>
      <c r="K28" s="240"/>
      <c r="L28" s="6"/>
    </row>
    <row r="29" spans="1:12" x14ac:dyDescent="0.2">
      <c r="A29" s="1"/>
      <c r="B29" s="328"/>
      <c r="C29" s="328" t="s">
        <v>307</v>
      </c>
      <c r="D29" s="240"/>
      <c r="E29" s="240"/>
      <c r="F29" s="240"/>
      <c r="G29" s="240"/>
      <c r="H29" s="240"/>
      <c r="I29" s="240"/>
      <c r="J29" s="240"/>
      <c r="K29" s="240"/>
      <c r="L29" s="6"/>
    </row>
    <row r="30" spans="1:12" x14ac:dyDescent="0.2">
      <c r="A30" s="1"/>
      <c r="B30" s="328"/>
      <c r="C30" s="328" t="s">
        <v>308</v>
      </c>
      <c r="D30" s="240"/>
      <c r="E30" s="240"/>
      <c r="F30" s="240"/>
      <c r="G30" s="240"/>
      <c r="H30" s="240"/>
      <c r="I30" s="240"/>
      <c r="J30" s="240"/>
      <c r="K30" s="240"/>
      <c r="L30" s="6"/>
    </row>
    <row r="31" spans="1:12" ht="8.25" customHeight="1" x14ac:dyDescent="0.2">
      <c r="A31" s="1"/>
      <c r="B31" s="328"/>
      <c r="C31" s="328"/>
      <c r="D31" s="240"/>
      <c r="E31" s="240"/>
      <c r="F31" s="240"/>
      <c r="G31" s="240"/>
      <c r="H31" s="240"/>
      <c r="I31" s="240"/>
      <c r="J31" s="240"/>
      <c r="K31" s="240"/>
      <c r="L31" s="6"/>
    </row>
    <row r="32" spans="1:12" x14ac:dyDescent="0.2">
      <c r="A32" s="1"/>
      <c r="B32" s="328"/>
      <c r="C32" s="328" t="s">
        <v>309</v>
      </c>
      <c r="D32" s="240"/>
      <c r="E32" s="240"/>
      <c r="F32" s="240"/>
      <c r="G32" s="240"/>
      <c r="H32" s="240"/>
      <c r="I32" s="240"/>
      <c r="J32" s="240"/>
      <c r="K32" s="240"/>
      <c r="L32" s="6"/>
    </row>
    <row r="33" spans="1:14" x14ac:dyDescent="0.2">
      <c r="A33" s="1"/>
      <c r="B33" s="328"/>
      <c r="C33" s="328" t="s">
        <v>540</v>
      </c>
      <c r="D33" s="240"/>
      <c r="E33" s="240"/>
      <c r="F33" s="240"/>
      <c r="G33" s="240"/>
      <c r="H33" s="240"/>
      <c r="I33" s="240"/>
      <c r="J33" s="240"/>
      <c r="K33" s="240"/>
      <c r="L33" s="6"/>
    </row>
    <row r="34" spans="1:14" x14ac:dyDescent="0.2">
      <c r="A34" s="1"/>
      <c r="B34" s="328"/>
      <c r="C34" s="328" t="s">
        <v>316</v>
      </c>
      <c r="D34" s="240"/>
      <c r="E34" s="240"/>
      <c r="F34" s="240"/>
      <c r="G34" s="240"/>
      <c r="H34" s="240"/>
      <c r="I34" s="240"/>
      <c r="J34" s="240"/>
      <c r="K34" s="240"/>
      <c r="L34" s="6"/>
    </row>
    <row r="35" spans="1:14" ht="12" customHeight="1" x14ac:dyDescent="0.2">
      <c r="A35" s="1"/>
      <c r="B35" s="328"/>
      <c r="C35" s="328"/>
      <c r="D35" s="240"/>
      <c r="E35" s="240"/>
      <c r="F35" s="240"/>
      <c r="G35" s="240"/>
      <c r="H35" s="240"/>
      <c r="I35" s="240"/>
      <c r="J35" s="240"/>
      <c r="K35" s="240"/>
      <c r="L35" s="6"/>
    </row>
    <row r="36" spans="1:14" x14ac:dyDescent="0.2">
      <c r="A36" s="1"/>
      <c r="B36" s="328"/>
      <c r="C36" s="328" t="s">
        <v>317</v>
      </c>
      <c r="D36" s="240"/>
      <c r="E36" s="240"/>
      <c r="F36" s="240"/>
      <c r="G36" s="240"/>
      <c r="H36" s="240"/>
      <c r="I36" s="240"/>
      <c r="J36" s="240"/>
      <c r="K36" s="240"/>
      <c r="L36" s="6"/>
    </row>
    <row r="37" spans="1:14" x14ac:dyDescent="0.2">
      <c r="A37" s="1"/>
      <c r="B37" s="353"/>
      <c r="C37" s="240" t="s">
        <v>313</v>
      </c>
      <c r="D37" s="240"/>
      <c r="E37" s="240"/>
      <c r="F37" s="240"/>
      <c r="G37" s="240"/>
      <c r="H37" s="240"/>
      <c r="I37" s="240"/>
      <c r="J37" s="240"/>
      <c r="K37" s="240"/>
      <c r="L37" s="6"/>
    </row>
    <row r="38" spans="1:14" ht="12" customHeight="1" x14ac:dyDescent="0.2">
      <c r="A38" s="1"/>
      <c r="B38" s="353"/>
      <c r="C38" s="240" t="s">
        <v>314</v>
      </c>
      <c r="D38" s="240"/>
      <c r="E38" s="240"/>
      <c r="F38" s="240"/>
      <c r="G38" s="240"/>
      <c r="H38" s="240"/>
      <c r="I38" s="240"/>
      <c r="J38" s="240"/>
      <c r="K38" s="240"/>
      <c r="L38" s="6"/>
    </row>
    <row r="39" spans="1:14" ht="11.25" customHeight="1" x14ac:dyDescent="0.2">
      <c r="A39" s="1"/>
      <c r="B39" s="183"/>
      <c r="C39" s="156"/>
      <c r="D39" s="156"/>
      <c r="E39" s="156"/>
      <c r="F39" s="156"/>
      <c r="G39" s="156"/>
      <c r="H39" s="156"/>
      <c r="I39" s="156"/>
      <c r="J39" s="156"/>
      <c r="K39" s="156"/>
      <c r="L39" s="6"/>
    </row>
    <row r="40" spans="1:14" ht="15" x14ac:dyDescent="0.2">
      <c r="A40" s="156"/>
      <c r="B40" s="156" t="s">
        <v>318</v>
      </c>
      <c r="C40" s="156"/>
      <c r="D40" s="156"/>
      <c r="E40" s="156"/>
      <c r="F40" s="156"/>
      <c r="G40" s="156"/>
      <c r="H40" s="156"/>
      <c r="I40" s="156"/>
      <c r="J40" s="156"/>
      <c r="K40" s="156"/>
      <c r="L40" s="6"/>
    </row>
    <row r="41" spans="1:14" ht="8.25" customHeight="1" x14ac:dyDescent="0.2">
      <c r="A41" s="156"/>
      <c r="B41" s="156"/>
      <c r="C41" s="156"/>
      <c r="D41" s="156"/>
      <c r="E41" s="156"/>
      <c r="F41" s="156"/>
      <c r="G41" s="156"/>
      <c r="H41" s="156"/>
      <c r="I41" s="156"/>
      <c r="J41" s="156"/>
      <c r="K41" s="156"/>
      <c r="L41" s="6"/>
    </row>
    <row r="42" spans="1:14" ht="12" customHeight="1" x14ac:dyDescent="0.2">
      <c r="A42" s="156"/>
      <c r="B42" s="240" t="s">
        <v>708</v>
      </c>
      <c r="C42" s="240"/>
      <c r="D42" s="240"/>
      <c r="E42" s="240"/>
      <c r="F42" s="240"/>
      <c r="G42" s="240"/>
      <c r="H42" s="240"/>
      <c r="I42" s="240"/>
      <c r="J42" s="240"/>
      <c r="K42" s="240"/>
      <c r="L42" s="6"/>
    </row>
    <row r="43" spans="1:14" ht="12" customHeight="1" x14ac:dyDescent="0.2">
      <c r="A43" s="156"/>
      <c r="B43" s="240" t="s">
        <v>709</v>
      </c>
      <c r="C43" s="240"/>
      <c r="D43" s="240"/>
      <c r="E43" s="240"/>
      <c r="F43" s="240"/>
      <c r="G43" s="240"/>
      <c r="H43" s="240"/>
      <c r="I43" s="240"/>
      <c r="J43" s="240"/>
      <c r="K43" s="240"/>
      <c r="L43" s="6"/>
    </row>
    <row r="44" spans="1:14" ht="12" customHeight="1" x14ac:dyDescent="0.2">
      <c r="A44" s="156"/>
      <c r="B44" s="240" t="s">
        <v>870</v>
      </c>
      <c r="C44" s="240"/>
      <c r="D44" s="240"/>
      <c r="E44" s="240"/>
      <c r="F44" s="240"/>
      <c r="G44" s="240"/>
      <c r="H44" s="240"/>
      <c r="I44" s="240"/>
      <c r="J44" s="240"/>
      <c r="K44" s="240"/>
      <c r="L44" s="6"/>
    </row>
    <row r="45" spans="1:14" ht="12" customHeight="1" x14ac:dyDescent="0.2">
      <c r="A45" s="156"/>
      <c r="B45" s="240" t="s">
        <v>871</v>
      </c>
      <c r="C45" s="240"/>
      <c r="D45" s="240"/>
      <c r="E45" s="240"/>
      <c r="F45" s="240"/>
      <c r="G45" s="240"/>
      <c r="H45" s="240"/>
      <c r="I45" s="240"/>
      <c r="J45" s="240"/>
      <c r="K45" s="240"/>
      <c r="L45" s="6"/>
    </row>
    <row r="46" spans="1:14" ht="12" customHeight="1" x14ac:dyDescent="0.2">
      <c r="A46" s="156"/>
      <c r="B46" s="240"/>
      <c r="C46" s="240"/>
      <c r="D46" s="240"/>
      <c r="E46" s="240"/>
      <c r="F46" s="240"/>
      <c r="G46" s="240"/>
      <c r="H46" s="240"/>
      <c r="I46" s="240"/>
      <c r="J46" s="240"/>
      <c r="K46" s="240"/>
      <c r="L46" s="6"/>
    </row>
    <row r="47" spans="1:14" ht="12" customHeight="1" x14ac:dyDescent="0.2">
      <c r="A47" s="156"/>
      <c r="B47" s="240" t="s">
        <v>706</v>
      </c>
      <c r="C47" s="240"/>
      <c r="D47" s="240"/>
      <c r="E47" s="240"/>
      <c r="F47" s="240"/>
      <c r="G47" s="240"/>
      <c r="H47" s="240"/>
      <c r="I47" s="240"/>
      <c r="J47" s="240"/>
      <c r="K47" s="240"/>
      <c r="L47" s="6"/>
      <c r="N47" s="187"/>
    </row>
    <row r="48" spans="1:14" ht="12" customHeight="1" x14ac:dyDescent="0.2">
      <c r="A48" s="156"/>
      <c r="B48" s="240" t="s">
        <v>707</v>
      </c>
      <c r="C48" s="240"/>
      <c r="D48" s="240"/>
      <c r="E48" s="240"/>
      <c r="F48" s="240"/>
      <c r="G48" s="240"/>
      <c r="H48" s="240"/>
      <c r="I48" s="240"/>
      <c r="J48" s="240"/>
      <c r="K48" s="240"/>
      <c r="L48" s="6"/>
    </row>
    <row r="49" spans="1:12" ht="12" customHeight="1" x14ac:dyDescent="0.2">
      <c r="A49" s="156"/>
      <c r="B49" s="240" t="s">
        <v>710</v>
      </c>
      <c r="C49" s="240"/>
      <c r="D49" s="240"/>
      <c r="E49" s="240"/>
      <c r="F49" s="240"/>
      <c r="G49" s="240"/>
      <c r="H49" s="240"/>
      <c r="I49" s="240"/>
      <c r="J49" s="240"/>
      <c r="K49" s="240"/>
      <c r="L49" s="6"/>
    </row>
    <row r="50" spans="1:12" ht="12" customHeight="1" x14ac:dyDescent="0.2">
      <c r="A50" s="156"/>
      <c r="B50" s="240" t="s">
        <v>711</v>
      </c>
      <c r="C50" s="240"/>
      <c r="D50" s="240"/>
      <c r="E50" s="240"/>
      <c r="F50" s="240"/>
      <c r="G50" s="240"/>
      <c r="H50" s="240"/>
      <c r="I50" s="240"/>
      <c r="J50" s="240"/>
      <c r="K50" s="240"/>
      <c r="L50" s="6"/>
    </row>
    <row r="51" spans="1:12" ht="12" customHeight="1" x14ac:dyDescent="0.2">
      <c r="A51" s="156"/>
      <c r="B51" s="240"/>
      <c r="C51" s="240"/>
      <c r="D51" s="240"/>
      <c r="E51" s="240"/>
      <c r="F51" s="240"/>
      <c r="G51" s="240"/>
      <c r="H51" s="240"/>
      <c r="I51" s="240"/>
      <c r="J51" s="240"/>
      <c r="K51" s="240"/>
      <c r="L51" s="6"/>
    </row>
    <row r="52" spans="1:12" ht="12" customHeight="1" x14ac:dyDescent="0.2">
      <c r="A52" s="156"/>
      <c r="B52" s="240"/>
      <c r="C52" s="240" t="s">
        <v>319</v>
      </c>
      <c r="D52" s="240"/>
      <c r="E52" s="240"/>
      <c r="F52" s="240" t="s">
        <v>320</v>
      </c>
      <c r="G52" s="240"/>
      <c r="H52" s="240" t="s">
        <v>321</v>
      </c>
      <c r="I52" s="240"/>
      <c r="J52" s="240"/>
      <c r="K52" s="240"/>
      <c r="L52" s="6"/>
    </row>
    <row r="53" spans="1:12" ht="12" customHeight="1" x14ac:dyDescent="0.2">
      <c r="A53" s="156"/>
      <c r="B53" s="240"/>
      <c r="C53" s="240"/>
      <c r="D53" s="240"/>
      <c r="E53" s="240"/>
      <c r="F53" s="240"/>
      <c r="G53" s="240"/>
      <c r="H53" s="240" t="s">
        <v>322</v>
      </c>
      <c r="I53" s="240"/>
      <c r="J53" s="240"/>
      <c r="K53" s="240"/>
      <c r="L53" s="6"/>
    </row>
    <row r="54" spans="1:12" ht="12" customHeight="1" x14ac:dyDescent="0.2">
      <c r="A54" s="156"/>
      <c r="B54" s="240"/>
      <c r="C54" s="240"/>
      <c r="D54" s="240"/>
      <c r="E54" s="240"/>
      <c r="F54" s="240"/>
      <c r="G54" s="240"/>
      <c r="H54" s="240"/>
      <c r="I54" s="240"/>
      <c r="J54" s="240"/>
      <c r="K54" s="240"/>
      <c r="L54" s="6"/>
    </row>
    <row r="55" spans="1:12" ht="12" customHeight="1" x14ac:dyDescent="0.2">
      <c r="A55" s="156"/>
      <c r="B55" s="240"/>
      <c r="C55" s="240" t="s">
        <v>323</v>
      </c>
      <c r="D55" s="240"/>
      <c r="E55" s="240"/>
      <c r="F55" s="240" t="s">
        <v>320</v>
      </c>
      <c r="G55" s="240"/>
      <c r="H55" s="240" t="s">
        <v>321</v>
      </c>
      <c r="I55" s="240"/>
      <c r="J55" s="240"/>
      <c r="K55" s="240"/>
      <c r="L55" s="6"/>
    </row>
    <row r="56" spans="1:12" ht="12" customHeight="1" x14ac:dyDescent="0.2">
      <c r="A56" s="156"/>
      <c r="B56" s="240"/>
      <c r="C56" s="240"/>
      <c r="D56" s="240"/>
      <c r="E56" s="240"/>
      <c r="F56" s="240"/>
      <c r="G56" s="240"/>
      <c r="H56" s="240" t="s">
        <v>260</v>
      </c>
      <c r="I56" s="240"/>
      <c r="J56" s="240"/>
      <c r="K56" s="240"/>
      <c r="L56" s="6"/>
    </row>
    <row r="57" spans="1:12" ht="12" customHeight="1" x14ac:dyDescent="0.2">
      <c r="A57" s="156"/>
      <c r="B57" s="240"/>
      <c r="C57" s="240"/>
      <c r="D57" s="240"/>
      <c r="E57" s="240"/>
      <c r="F57" s="240"/>
      <c r="G57" s="240"/>
      <c r="H57" s="240" t="s">
        <v>322</v>
      </c>
      <c r="I57" s="240"/>
      <c r="J57" s="240"/>
      <c r="K57" s="240"/>
      <c r="L57" s="6"/>
    </row>
    <row r="58" spans="1:12" ht="12" customHeight="1" x14ac:dyDescent="0.2">
      <c r="A58" s="156"/>
      <c r="B58" s="240"/>
      <c r="C58" s="240"/>
      <c r="D58" s="240"/>
      <c r="E58" s="240"/>
      <c r="F58" s="240"/>
      <c r="G58" s="240"/>
      <c r="H58" s="240" t="s">
        <v>272</v>
      </c>
      <c r="I58" s="240"/>
      <c r="J58" s="240"/>
      <c r="K58" s="240"/>
      <c r="L58" s="6"/>
    </row>
    <row r="59" spans="1:12" ht="12" customHeight="1" x14ac:dyDescent="0.2">
      <c r="A59" s="2"/>
      <c r="B59" s="321"/>
      <c r="C59" s="321"/>
      <c r="D59" s="321"/>
      <c r="E59" s="321"/>
      <c r="F59" s="321"/>
      <c r="G59" s="321"/>
      <c r="H59" s="321"/>
      <c r="I59" s="321"/>
      <c r="J59" s="321"/>
      <c r="K59" s="321"/>
      <c r="L59" s="8"/>
    </row>
    <row r="60" spans="1:12" ht="12" customHeight="1" x14ac:dyDescent="0.2">
      <c r="A60" s="1"/>
      <c r="B60" s="18" t="s">
        <v>324</v>
      </c>
      <c r="C60" s="156"/>
      <c r="D60" s="156"/>
      <c r="E60" s="156"/>
      <c r="F60" s="156"/>
      <c r="G60" s="156"/>
      <c r="H60" s="156"/>
      <c r="I60" s="156"/>
      <c r="J60" s="156"/>
      <c r="K60" s="156"/>
      <c r="L60" s="6"/>
    </row>
    <row r="61" spans="1:12" ht="12" customHeight="1" x14ac:dyDescent="0.2">
      <c r="A61" s="1"/>
      <c r="B61" s="328" t="s">
        <v>325</v>
      </c>
      <c r="C61" s="328"/>
      <c r="D61" s="240"/>
      <c r="E61" s="240"/>
      <c r="F61" s="240"/>
      <c r="G61" s="240"/>
      <c r="H61" s="240"/>
      <c r="I61" s="240"/>
      <c r="J61" s="156"/>
      <c r="K61" s="156"/>
      <c r="L61" s="6"/>
    </row>
    <row r="62" spans="1:12" ht="12" customHeight="1" x14ac:dyDescent="0.2">
      <c r="A62" s="1"/>
      <c r="B62" s="328" t="s">
        <v>617</v>
      </c>
      <c r="C62" s="328"/>
      <c r="D62" s="240"/>
      <c r="E62" s="240"/>
      <c r="F62" s="240"/>
      <c r="G62" s="240"/>
      <c r="H62" s="240"/>
      <c r="I62" s="240"/>
      <c r="J62" s="156"/>
      <c r="K62" s="156"/>
      <c r="L62" s="6"/>
    </row>
    <row r="63" spans="1:12" ht="12" customHeight="1" x14ac:dyDescent="0.2">
      <c r="A63" s="1"/>
      <c r="B63" s="328" t="s">
        <v>326</v>
      </c>
      <c r="C63" s="328"/>
      <c r="D63" s="240"/>
      <c r="E63" s="240"/>
      <c r="F63" s="240"/>
      <c r="G63" s="240"/>
      <c r="H63" s="240"/>
      <c r="I63" s="240"/>
      <c r="J63" s="156"/>
      <c r="K63" s="156"/>
      <c r="L63" s="6"/>
    </row>
    <row r="64" spans="1:12" ht="12" customHeight="1" x14ac:dyDescent="0.2">
      <c r="A64" s="1"/>
      <c r="B64" s="328" t="s">
        <v>327</v>
      </c>
      <c r="C64" s="328"/>
      <c r="D64" s="240"/>
      <c r="E64" s="240"/>
      <c r="F64" s="240"/>
      <c r="G64" s="240"/>
      <c r="H64" s="240"/>
      <c r="I64" s="240"/>
      <c r="J64" s="156"/>
      <c r="K64" s="156"/>
      <c r="L64" s="6"/>
    </row>
    <row r="65" spans="1:12" ht="12" customHeight="1" x14ac:dyDescent="0.2">
      <c r="A65" s="1"/>
      <c r="B65" s="328"/>
      <c r="C65" s="328"/>
      <c r="D65" s="240"/>
      <c r="E65" s="240"/>
      <c r="F65" s="240"/>
      <c r="G65" s="240"/>
      <c r="H65" s="240"/>
      <c r="I65" s="240"/>
      <c r="J65" s="156"/>
      <c r="K65" s="156"/>
      <c r="L65" s="6"/>
    </row>
    <row r="66" spans="1:12" ht="12" customHeight="1" x14ac:dyDescent="0.2">
      <c r="A66" s="1"/>
      <c r="B66" s="328" t="s">
        <v>328</v>
      </c>
      <c r="C66" s="328"/>
      <c r="D66" s="240"/>
      <c r="E66" s="240"/>
      <c r="F66" s="240"/>
      <c r="G66" s="240"/>
      <c r="H66" s="240"/>
      <c r="I66" s="240"/>
      <c r="J66" s="156"/>
      <c r="K66" s="156"/>
      <c r="L66" s="6"/>
    </row>
    <row r="67" spans="1:12" ht="12" customHeight="1" x14ac:dyDescent="0.2">
      <c r="A67" s="1"/>
      <c r="B67" s="328" t="s">
        <v>705</v>
      </c>
      <c r="C67" s="328"/>
      <c r="D67" s="240"/>
      <c r="E67" s="240"/>
      <c r="F67" s="240"/>
      <c r="G67" s="240"/>
      <c r="H67" s="240"/>
      <c r="I67" s="240"/>
      <c r="J67" s="156"/>
      <c r="K67" s="156"/>
      <c r="L67" s="6"/>
    </row>
    <row r="68" spans="1:12" ht="12" customHeight="1" x14ac:dyDescent="0.2">
      <c r="A68" s="1"/>
      <c r="B68" s="328" t="s">
        <v>329</v>
      </c>
      <c r="C68" s="328"/>
      <c r="D68" s="240"/>
      <c r="E68" s="240"/>
      <c r="F68" s="240"/>
      <c r="G68" s="240"/>
      <c r="H68" s="240"/>
      <c r="I68" s="240"/>
      <c r="J68" s="156"/>
      <c r="K68" s="156"/>
      <c r="L68" s="6"/>
    </row>
    <row r="69" spans="1:12" ht="12" customHeight="1" x14ac:dyDescent="0.2">
      <c r="A69" s="1"/>
      <c r="B69" s="328" t="s">
        <v>618</v>
      </c>
      <c r="C69" s="328"/>
      <c r="D69" s="240"/>
      <c r="E69" s="240"/>
      <c r="F69" s="240"/>
      <c r="G69" s="240"/>
      <c r="H69" s="240"/>
      <c r="I69" s="240"/>
      <c r="J69" s="156"/>
      <c r="K69" s="156"/>
      <c r="L69" s="6"/>
    </row>
    <row r="70" spans="1:12" ht="12" customHeight="1" x14ac:dyDescent="0.2">
      <c r="A70" s="1"/>
      <c r="B70" s="240" t="s">
        <v>619</v>
      </c>
      <c r="C70" s="240"/>
      <c r="D70" s="240"/>
      <c r="E70" s="240"/>
      <c r="F70" s="240"/>
      <c r="G70" s="240"/>
      <c r="H70" s="240"/>
      <c r="I70" s="240"/>
      <c r="J70" s="156"/>
      <c r="K70" s="156"/>
      <c r="L70" s="6"/>
    </row>
    <row r="71" spans="1:12" ht="12" customHeight="1" x14ac:dyDescent="0.2">
      <c r="A71" s="2"/>
      <c r="B71" s="7"/>
      <c r="C71" s="7"/>
      <c r="D71" s="7"/>
      <c r="E71" s="7"/>
      <c r="F71" s="7"/>
      <c r="G71" s="7"/>
      <c r="H71" s="7"/>
      <c r="I71" s="7"/>
      <c r="J71" s="7"/>
      <c r="K71" s="7"/>
      <c r="L71" s="8"/>
    </row>
  </sheetData>
  <sheetProtection algorithmName="SHA-512" hashValue="sJXfav2EFr7btkPCy951nRckzhqmJrc7zrGxKpkC21GpVbaWNhllki5xO+NR0i2IQZCnwPyhIrrrZHa9E4in8g==" saltValue="vf4a394O+6y4Y6oXVzqlYw==" spinCount="100000" sheet="1" objects="1" scenarios="1"/>
  <mergeCells count="1">
    <mergeCell ref="B22:K22"/>
  </mergeCells>
  <phoneticPr fontId="0" type="noConversion"/>
  <printOptions horizontalCentered="1"/>
  <pageMargins left="0.35433070866141736" right="0.35433070866141736" top="0.39370078740157483" bottom="0.70866141732283472" header="0.19685039370078741" footer="0.39370078740157483"/>
  <pageSetup paperSize="9" orientation="portrait" horizontalDpi="300" verticalDpi="300" r:id="rId1"/>
  <headerFooter alignWithMargins="0">
    <oddHeader xml:space="preserve">&amp;C&amp;"Arial,Bold"Office of Local Government - 2021-22 Permissible Income Workpapers </oddHeader>
    <oddFooter>&amp;C&amp;A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UNKNOWN" version="1.0.0">
  <systemFields>
    <field name="Objective-Id">
      <value order="0">A893010</value>
    </field>
    <field name="Objective-Title">
      <value order="0">Permissible Income Workpaper - 2024-25 - Final - Tab A</value>
    </field>
  </systemFields>
  <catalogues/>
</meta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82D9DABFFB0FA4AB769ED32301BC9B4" ma:contentTypeVersion="4" ma:contentTypeDescription="Create a new document." ma:contentTypeScope="" ma:versionID="a4f2f498e157805668a7e057a4257363">
  <xsd:schema xmlns:xsd="http://www.w3.org/2001/XMLSchema" xmlns:xs="http://www.w3.org/2001/XMLSchema" xmlns:p="http://schemas.microsoft.com/office/2006/metadata/properties" xmlns:ns3="0cb9b948-0faf-4f0d-a684-45fa33123e51" targetNamespace="http://schemas.microsoft.com/office/2006/metadata/properties" ma:root="true" ma:fieldsID="c11d35ad3dc5992ae5d7b5c1aaa25383" ns3:_="">
    <xsd:import namespace="0cb9b948-0faf-4f0d-a684-45fa33123e5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9b948-0faf-4f0d-a684-45fa33123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UNKNOWN"/>
  </ds:schemaRefs>
</ds:datastoreItem>
</file>

<file path=customXml/itemProps2.xml><?xml version="1.0" encoding="utf-8"?>
<ds:datastoreItem xmlns:ds="http://schemas.openxmlformats.org/officeDocument/2006/customXml" ds:itemID="{B6D8B6D1-72E3-4426-A3B4-D2C70CD1B6A6}">
  <ds:schemaRefs>
    <ds:schemaRef ds:uri="http://schemas.microsoft.com/sharepoint/v3/contenttype/forms"/>
  </ds:schemaRefs>
</ds:datastoreItem>
</file>

<file path=customXml/itemProps3.xml><?xml version="1.0" encoding="utf-8"?>
<ds:datastoreItem xmlns:ds="http://schemas.openxmlformats.org/officeDocument/2006/customXml" ds:itemID="{7F6123A3-8DDD-4170-8CA6-5FD2911DDD82}">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0cb9b948-0faf-4f0d-a684-45fa33123e51"/>
    <ds:schemaRef ds:uri="http://purl.org/dc/dcmitype/"/>
  </ds:schemaRefs>
</ds:datastoreItem>
</file>

<file path=customXml/itemProps4.xml><?xml version="1.0" encoding="utf-8"?>
<ds:datastoreItem xmlns:ds="http://schemas.openxmlformats.org/officeDocument/2006/customXml" ds:itemID="{190DCDC5-B826-478B-A284-952808C390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b9b948-0faf-4f0d-a684-45fa33123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Identification</vt:lpstr>
      <vt:lpstr>General Notes</vt:lpstr>
      <vt:lpstr>Calculation</vt:lpstr>
      <vt:lpstr>Land Valuations</vt:lpstr>
      <vt:lpstr>Land Valuation - Notes</vt:lpstr>
      <vt:lpstr>Previous Year - NGI</vt:lpstr>
      <vt:lpstr>Previous Year - NGI - Notes</vt:lpstr>
      <vt:lpstr>Current Year Yield</vt:lpstr>
      <vt:lpstr>Current Year Yield - Notes</vt:lpstr>
      <vt:lpstr>Valuation Reductions</vt:lpstr>
      <vt:lpstr>Valuation Reductions - Notes</vt:lpstr>
      <vt:lpstr>Conservation Agreements</vt:lpstr>
      <vt:lpstr>Conservation Agreements - Notes</vt:lpstr>
      <vt:lpstr>Catch Ups</vt:lpstr>
      <vt:lpstr>Catch Ups - Notes</vt:lpstr>
      <vt:lpstr>Permissible Income</vt:lpstr>
      <vt:lpstr>Permissible Income - Notes</vt:lpstr>
      <vt:lpstr>Total Available</vt:lpstr>
      <vt:lpstr>REVISED DATA - 2000 Data</vt:lpstr>
      <vt:lpstr>S8 Examlples</vt:lpstr>
      <vt:lpstr>Fin Statement Report</vt:lpstr>
      <vt:lpstr>Fin Statement Report - Notes</vt:lpstr>
      <vt:lpstr>Checklist</vt:lpstr>
      <vt:lpstr>'REVISED DATA - 2000 Data'!Print_Titles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Rating Return 2001/02</dc:title>
  <dc:subject/>
  <dc:creator>Helen Pearce</dc:creator>
  <cp:keywords/>
  <dc:description/>
  <cp:lastModifiedBy>Andrew Butcher</cp:lastModifiedBy>
  <cp:revision/>
  <cp:lastPrinted>2024-01-11T01:24:48Z</cp:lastPrinted>
  <dcterms:created xsi:type="dcterms:W3CDTF">1998-04-07T02:17:03Z</dcterms:created>
  <dcterms:modified xsi:type="dcterms:W3CDTF">2024-09-05T01:58:16Z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A893010</vt:lpwstr>
  </property>
  <property fmtid="{D5CDD505-2E9C-101B-9397-08002B2CF9AE}" pid="3" name="Objective-Title">
    <vt:lpwstr>Permissible Income Workpaper - 2024-25 - Final - Tab A</vt:lpwstr>
  </property>
  <property fmtid="{D5CDD505-2E9C-101B-9397-08002B2CF9AE}" pid="4" name="Objective-Internal Document Type">
    <vt:lpwstr>Documentation</vt:lpwstr>
  </property>
  <property fmtid="{D5CDD505-2E9C-101B-9397-08002B2CF9AE}" pid="5" name="Objective-Team">
    <vt:lpwstr>Council Performance</vt:lpwstr>
  </property>
  <property fmtid="{D5CDD505-2E9C-101B-9397-08002B2CF9AE}" pid="6" name="Objective-Drafting Officer">
    <vt:lpwstr>Stephen Walker</vt:lpwstr>
  </property>
  <property fmtid="{D5CDD505-2E9C-101B-9397-08002B2CF9AE}" pid="7" name="Objective-Matter Description">
    <vt:lpwstr/>
  </property>
  <property fmtid="{D5CDD505-2E9C-101B-9397-08002B2CF9AE}" pid="8" name="Objective-Due Date">
    <vt:lpwstr/>
  </property>
  <property fmtid="{D5CDD505-2E9C-101B-9397-08002B2CF9AE}" pid="9" name="ContentTypeId">
    <vt:lpwstr>0x010100382D9DABFFB0FA4AB769ED32301BC9B4</vt:lpwstr>
  </property>
</Properties>
</file>